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:\documentos\LDO 2021\"/>
    </mc:Choice>
  </mc:AlternateContent>
  <xr:revisionPtr revIDLastSave="0" documentId="13_ncr:1_{03969EEC-77AC-4D2F-BF02-B33BDF2E13E0}" xr6:coauthVersionLast="45" xr6:coauthVersionMax="45" xr10:uidLastSave="{00000000-0000-0000-0000-000000000000}"/>
  <bookViews>
    <workbookView xWindow="-120" yWindow="-120" windowWidth="24240" windowHeight="13140" xr2:uid="{170BFE63-8322-4B9D-B83A-FA418AD7F12B}"/>
  </bookViews>
  <sheets>
    <sheet name="Planilha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6" i="1" l="1"/>
  <c r="I20" i="1"/>
  <c r="D16" i="1"/>
  <c r="I76" i="1"/>
  <c r="I75" i="1"/>
  <c r="I74" i="1"/>
  <c r="J75" i="1"/>
  <c r="I70" i="1"/>
  <c r="I69" i="1"/>
  <c r="I68" i="1"/>
  <c r="J67" i="1"/>
  <c r="J69" i="1" s="1"/>
  <c r="I64" i="1"/>
  <c r="I63" i="1"/>
  <c r="I62" i="1"/>
  <c r="J61" i="1"/>
  <c r="J63" i="1" s="1"/>
  <c r="I58" i="1"/>
  <c r="I57" i="1"/>
  <c r="I56" i="1"/>
  <c r="J55" i="1"/>
  <c r="J57" i="1" s="1"/>
  <c r="I51" i="1"/>
  <c r="I50" i="1"/>
  <c r="I49" i="1"/>
  <c r="J48" i="1"/>
  <c r="J51" i="1" s="1"/>
  <c r="I45" i="1"/>
  <c r="I44" i="1"/>
  <c r="I43" i="1"/>
  <c r="J42" i="1"/>
  <c r="J44" i="1" s="1"/>
  <c r="I39" i="1"/>
  <c r="I37" i="1"/>
  <c r="I36" i="1"/>
  <c r="J36" i="1" s="1"/>
  <c r="I33" i="1"/>
  <c r="I32" i="1"/>
  <c r="I31" i="1"/>
  <c r="J30" i="1"/>
  <c r="J32" i="1" s="1"/>
  <c r="I27" i="1"/>
  <c r="I26" i="1"/>
  <c r="J25" i="1"/>
  <c r="J27" i="1" s="1"/>
  <c r="I22" i="1"/>
  <c r="J74" i="1" l="1"/>
  <c r="J76" i="1"/>
  <c r="J43" i="1"/>
  <c r="J68" i="1"/>
  <c r="J20" i="1"/>
  <c r="J33" i="1"/>
  <c r="J62" i="1"/>
  <c r="J64" i="1"/>
  <c r="J26" i="1"/>
  <c r="J31" i="1"/>
  <c r="J45" i="1"/>
  <c r="J70" i="1"/>
  <c r="J37" i="1"/>
  <c r="J38" i="1"/>
  <c r="J39" i="1"/>
  <c r="I21" i="1"/>
  <c r="I38" i="1"/>
  <c r="J56" i="1"/>
  <c r="J58" i="1"/>
  <c r="J50" i="1"/>
  <c r="J49" i="1"/>
  <c r="J21" i="1" l="1"/>
  <c r="J22" i="1"/>
</calcChain>
</file>

<file path=xl/sharedStrings.xml><?xml version="1.0" encoding="utf-8"?>
<sst xmlns="http://schemas.openxmlformats.org/spreadsheetml/2006/main" count="152" uniqueCount="55">
  <si>
    <t>MUNICÍPIO DE CHUVISCA - RS</t>
  </si>
  <si>
    <t xml:space="preserve">LEI DE DIRETRIZES ORÇAMENTARIAS </t>
  </si>
  <si>
    <t>ANEXO DE METAS E PRIORIDADES</t>
  </si>
  <si>
    <t>ORGAO</t>
  </si>
  <si>
    <t>04</t>
  </si>
  <si>
    <t>SECRETARIA MUNICIPAL DE SAÚDE</t>
  </si>
  <si>
    <t>U.G.</t>
  </si>
  <si>
    <t>03</t>
  </si>
  <si>
    <t>SAUDE</t>
  </si>
  <si>
    <t>PROGRAMA:</t>
  </si>
  <si>
    <t>100</t>
  </si>
  <si>
    <t>ATENÇÃO A SAÚDE EM DEFESA DA VIDA</t>
  </si>
  <si>
    <t>OBJETIVO:</t>
  </si>
  <si>
    <t>Assegurar o acesso a população as politicas de Serviços em Saúde, e o ampla aplicação do plano municipal de saude.</t>
  </si>
  <si>
    <t>FINALIDADE:</t>
  </si>
  <si>
    <t>Garantir o acesso a população as politicas de Serviços em Saúde, e o ampla aplicação do plano municipal de saude.</t>
  </si>
  <si>
    <t>Indicadores do Programa</t>
  </si>
  <si>
    <t>Índice recente</t>
  </si>
  <si>
    <t>Serviços em Saúde oferecidos a população</t>
  </si>
  <si>
    <t>Dados Financeiros (em R$ 1.000)</t>
  </si>
  <si>
    <t>Total do Programa:</t>
  </si>
  <si>
    <t>TIPO</t>
  </si>
  <si>
    <t>AÇÕES / PRODUTOS / FUNÇÃO / SUBFUNÇÃO</t>
  </si>
  <si>
    <t>Unidade de Medida</t>
  </si>
  <si>
    <t>ANOS</t>
  </si>
  <si>
    <t>p</t>
  </si>
  <si>
    <t>Ação:</t>
  </si>
  <si>
    <t>Gestão do Bloco Financiamento:  investimentos na Rede de Serviços de Saúde</t>
  </si>
  <si>
    <t>R$</t>
  </si>
  <si>
    <t>Meta Física</t>
  </si>
  <si>
    <t>Valor Estimado</t>
  </si>
  <si>
    <t>Despesa :</t>
  </si>
  <si>
    <t>Outras Despesas Correntes</t>
  </si>
  <si>
    <t>Investimentos</t>
  </si>
  <si>
    <t>Produto:</t>
  </si>
  <si>
    <t>Equipamentos, Materiais, Mobiliário e  Equipamentos de Informática Adquiridos; Veículos Adquiridos; Prédios e Instalações Construídos ou Ampliados; Imóveis Adquiridos; Convenios e Parcerias Mantidos, Etc.</t>
  </si>
  <si>
    <t>Novos Investimentos para Gestão de Serviços de Saúde</t>
  </si>
  <si>
    <t>A</t>
  </si>
  <si>
    <t>Gestão Administrativa, Coordenação e Planejamento</t>
  </si>
  <si>
    <t>Pessoal E Encargos Sociais</t>
  </si>
  <si>
    <t>Custeio Operacional : Folha de Pagemento, Previdência, Plano de Saúde; Veículos Conservados; Instalações Mantidas e Conservadas; Equipamentos e Materiais Adquiridos; Convênios e Parcerias Firmados; Fundo Municipal de Saúde Mantido; Conselho Municipal de Saúde Mantido, plano municipal de saúde atendido, ETC.</t>
  </si>
  <si>
    <t>Gestão do Bloco Financiamento: Atenção Básica</t>
  </si>
  <si>
    <t>Custeio Operacional Atenção Básica : Folha de Pagemento, Previdência, Plano de Saúde; Veículos Conservados; Instalações Mantidas e Conservadas; Equipamentos e Materiais Adquiridos; Convênios e Parcerias Firmados; Fundo Municipal de Saúde Mantido; Conselho Municipal de Saúde Mantido, Farmácia Municipal Mantida; Atendimento Odontológico Realizado; Plano Municipal de Saúde Atendido, ETC.</t>
  </si>
  <si>
    <t>Gestão do Bloco Financiamento: Atenção de Média e Alta Complexidade Ambulatorial e Hospitalar</t>
  </si>
  <si>
    <t>Custeio Operacional tenção de Média e Alta Complexidade Ambulatorial e Hospitalar: Folha de Pagemento, Previdência, Plano de Saúde; Veículos Conservados; Instalações Mantidas e Conservadas; Equipamentos e Materiais Adquiridos; Convênios e Parcerias Firmados; Fundo Municipal de Saúde Mantido; Conselho Municipal de Saúde Mantido, Farmácia Municipal Mantida; Atendimento Odontológico Realizado; Plano Municipal de Saúde Atendido, ETC.</t>
  </si>
  <si>
    <t>Gestão do Bloco Financiamento: Assistência Farmacêutica</t>
  </si>
  <si>
    <t>Custeio Operacional Bloco Financiamento: Vigilância em Saúde: Folha de Pagemento, Previdência, Plano de Saúde; Veículos Conservados; Instalações Mantidas e Conservadas; Equipamentos e Materiais Adquiridos; Convênios e Parcerias Firmados; Fundo Municipal de Saúde Mantido; Conselho Municipal de Saúde Mantido, Farmácia Municipal Mantida; Atendimento Odontológico Realizado; Plano Municipal de Saúde Atendido, ETC.</t>
  </si>
  <si>
    <t>Gestão do Bloco Financiamento: Gestão do SUS</t>
  </si>
  <si>
    <t>Custeio Operacional Bloco Financiamento: Gestão do SUS: Folha de Pagemento, Previdência, Plano de Saúde; Veículos Conservados; Instalações Mantidas e Conservadas; Equipamentos e Materiais Adquiridos; Convênios e Parcerias Firmados; Fundo Municipal de Saúde Mantido; Conselho Municipal de Saúde Mantido, Farmácia Municipal Mantida; Atendimento Odontológico Realizado; Plano Municipal de Saúde Atendido, ETC.</t>
  </si>
  <si>
    <t>Gestão do Conselho Municipal de Saúde</t>
  </si>
  <si>
    <t>Custeio Operacional do Conselho Municipal de Saúde: Folha de Pagemento, Previdência, Plano de Saúde; Veículos Conservados; Instalações Mantidas e Conservadas; Equipamentos e Materiais Adquiridos; Convênios e Parcerias Firmados; Fundo Municipal de Saúde Mantido; Conselho Municipal de Saúde Mantido, Farmácia Municipal Mantida; Atendimento Odontológico Realizado; Plano Municipal de Saúde Atendido, ETC.</t>
  </si>
  <si>
    <t>Gestão do Bloco Financiamento: Vigilância em Saúde</t>
  </si>
  <si>
    <r>
      <rPr>
        <b/>
        <sz val="9"/>
        <rFont val="Calibri"/>
        <family val="2"/>
      </rPr>
      <t xml:space="preserve">(*)  Tipo: </t>
    </r>
    <r>
      <rPr>
        <sz val="9"/>
        <rFont val="Calibri"/>
        <family val="2"/>
      </rPr>
      <t xml:space="preserve"> P – Projeto       A - Atividade  OE – Operação Especial      NO – Não-orçamentária          </t>
    </r>
  </si>
  <si>
    <t>ENFRENTAMENTO DA EMERGENCIA COVID19</t>
  </si>
  <si>
    <t>Custeio Operacional Bloco Financiamento: Gestão do Combate e prevenção a covid-19.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</si>
</sst>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* #,##0.00_-;\-&quot;R$&quot;* #,##0.00_-;_-&quot;R$&quot;* &quot;-&quot;??_-;_-@_-"/>
    <numFmt numFmtId="164" formatCode="&quot;R$&quot;\ #,##0.00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0"/>
      <name val="Calibri"/>
      <family val="2"/>
    </font>
    <font>
      <sz val="20"/>
      <name val="Calibri"/>
      <family val="2"/>
    </font>
    <font>
      <b/>
      <sz val="14"/>
      <name val="Calibri"/>
      <family val="2"/>
    </font>
    <font>
      <sz val="14"/>
      <name val="Calibri"/>
      <family val="2"/>
    </font>
    <font>
      <b/>
      <sz val="18"/>
      <name val="Calibri"/>
      <family val="2"/>
    </font>
    <font>
      <sz val="9"/>
      <name val="Calibri"/>
      <family val="2"/>
    </font>
    <font>
      <b/>
      <sz val="10"/>
      <name val="Calibri"/>
      <family val="2"/>
    </font>
    <font>
      <b/>
      <sz val="9"/>
      <name val="Calibri"/>
      <family val="2"/>
    </font>
    <font>
      <b/>
      <sz val="9"/>
      <color theme="3" tint="-0.249977111117893"/>
      <name val="Calibri"/>
      <family val="2"/>
    </font>
    <font>
      <sz val="9"/>
      <color rgb="FF003366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17">
    <border>
      <left/>
      <right/>
      <top/>
      <bottom/>
      <diagonal/>
    </border>
    <border>
      <left style="double">
        <color indexed="64"/>
      </left>
      <right style="dashed">
        <color indexed="64"/>
      </right>
      <top style="double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ouble">
        <color indexed="64"/>
      </top>
      <bottom style="dashed">
        <color indexed="64"/>
      </bottom>
      <diagonal/>
    </border>
    <border>
      <left style="dashed">
        <color indexed="64"/>
      </left>
      <right style="double">
        <color indexed="64"/>
      </right>
      <top style="double">
        <color indexed="64"/>
      </top>
      <bottom style="dashed">
        <color indexed="64"/>
      </bottom>
      <diagonal/>
    </border>
    <border>
      <left style="double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ouble">
        <color indexed="64"/>
      </right>
      <top style="dashed">
        <color indexed="64"/>
      </top>
      <bottom style="dashed">
        <color indexed="64"/>
      </bottom>
      <diagonal/>
    </border>
    <border>
      <left style="double">
        <color indexed="64"/>
      </left>
      <right style="dashed">
        <color indexed="64"/>
      </right>
      <top style="dashed">
        <color indexed="64"/>
      </top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/>
      <diagonal/>
    </border>
    <border>
      <left style="dashed">
        <color indexed="64"/>
      </left>
      <right style="double">
        <color indexed="64"/>
      </right>
      <top style="dashed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ashed">
        <color indexed="64"/>
      </right>
      <top/>
      <bottom style="dashed">
        <color indexed="64"/>
      </bottom>
      <diagonal/>
    </border>
    <border>
      <left style="dashed">
        <color indexed="64"/>
      </left>
      <right style="dashed">
        <color indexed="64"/>
      </right>
      <top/>
      <bottom style="dashed">
        <color indexed="64"/>
      </bottom>
      <diagonal/>
    </border>
    <border>
      <left style="dashed">
        <color indexed="64"/>
      </left>
      <right style="double">
        <color indexed="64"/>
      </right>
      <top/>
      <bottom style="dashed">
        <color indexed="64"/>
      </bottom>
      <diagonal/>
    </border>
    <border>
      <left style="double">
        <color indexed="64"/>
      </left>
      <right style="dashed">
        <color indexed="64"/>
      </right>
      <top style="dashed">
        <color indexed="64"/>
      </top>
      <bottom style="double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ouble">
        <color indexed="64"/>
      </bottom>
      <diagonal/>
    </border>
    <border>
      <left style="dashed">
        <color indexed="64"/>
      </left>
      <right style="double">
        <color indexed="64"/>
      </right>
      <top style="dashed">
        <color indexed="64"/>
      </top>
      <bottom style="double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83">
    <xf numFmtId="0" fontId="0" fillId="0" borderId="0" xfId="0"/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3" fontId="7" fillId="0" borderId="0" xfId="0" applyNumberFormat="1" applyFont="1" applyAlignment="1">
      <alignment horizontal="left" vertical="center"/>
    </xf>
    <xf numFmtId="3" fontId="7" fillId="0" borderId="0" xfId="0" applyNumberFormat="1" applyFont="1" applyAlignment="1">
      <alignment horizontal="left"/>
    </xf>
    <xf numFmtId="0" fontId="7" fillId="0" borderId="0" xfId="0" applyFont="1"/>
    <xf numFmtId="3" fontId="8" fillId="0" borderId="1" xfId="0" applyNumberFormat="1" applyFont="1" applyBorder="1" applyAlignment="1">
      <alignment horizontal="left" vertical="center"/>
    </xf>
    <xf numFmtId="49" fontId="8" fillId="0" borderId="2" xfId="0" applyNumberFormat="1" applyFont="1" applyBorder="1" applyAlignment="1">
      <alignment horizontal="center" vertical="center"/>
    </xf>
    <xf numFmtId="3" fontId="8" fillId="0" borderId="4" xfId="0" applyNumberFormat="1" applyFont="1" applyBorder="1" applyAlignment="1">
      <alignment vertical="center" wrapText="1"/>
    </xf>
    <xf numFmtId="49" fontId="8" fillId="0" borderId="5" xfId="0" applyNumberFormat="1" applyFont="1" applyBorder="1" applyAlignment="1">
      <alignment horizontal="center" vertical="center"/>
    </xf>
    <xf numFmtId="3" fontId="9" fillId="0" borderId="4" xfId="0" applyNumberFormat="1" applyFont="1" applyBorder="1" applyAlignment="1">
      <alignment vertical="center" wrapText="1"/>
    </xf>
    <xf numFmtId="3" fontId="9" fillId="2" borderId="6" xfId="0" applyNumberFormat="1" applyFont="1" applyFill="1" applyBorder="1" applyAlignment="1">
      <alignment horizontal="left" vertical="center"/>
    </xf>
    <xf numFmtId="10" fontId="7" fillId="0" borderId="6" xfId="0" applyNumberFormat="1" applyFont="1" applyBorder="1" applyAlignment="1">
      <alignment horizontal="center" vertical="center"/>
    </xf>
    <xf numFmtId="3" fontId="9" fillId="2" borderId="6" xfId="0" applyNumberFormat="1" applyFont="1" applyFill="1" applyBorder="1" applyAlignment="1">
      <alignment horizontal="center"/>
    </xf>
    <xf numFmtId="164" fontId="9" fillId="3" borderId="6" xfId="0" applyNumberFormat="1" applyFont="1" applyFill="1" applyBorder="1" applyAlignment="1">
      <alignment vertical="center"/>
    </xf>
    <xf numFmtId="3" fontId="9" fillId="3" borderId="4" xfId="0" applyNumberFormat="1" applyFont="1" applyFill="1" applyBorder="1" applyAlignment="1">
      <alignment horizontal="center" vertical="center"/>
    </xf>
    <xf numFmtId="3" fontId="9" fillId="3" borderId="5" xfId="0" applyNumberFormat="1" applyFont="1" applyFill="1" applyBorder="1" applyAlignment="1">
      <alignment vertical="center" wrapText="1"/>
    </xf>
    <xf numFmtId="0" fontId="9" fillId="3" borderId="5" xfId="0" applyFont="1" applyFill="1" applyBorder="1" applyAlignment="1">
      <alignment horizontal="center" vertical="center"/>
    </xf>
    <xf numFmtId="3" fontId="7" fillId="2" borderId="5" xfId="0" applyNumberFormat="1" applyFont="1" applyFill="1" applyBorder="1" applyAlignment="1">
      <alignment horizontal="center" vertical="center" wrapText="1"/>
    </xf>
    <xf numFmtId="3" fontId="9" fillId="3" borderId="5" xfId="0" applyNumberFormat="1" applyFont="1" applyFill="1" applyBorder="1" applyAlignment="1">
      <alignment horizontal="center" vertical="center" wrapText="1"/>
    </xf>
    <xf numFmtId="10" fontId="9" fillId="3" borderId="6" xfId="0" applyNumberFormat="1" applyFont="1" applyFill="1" applyBorder="1" applyAlignment="1">
      <alignment horizontal="center" vertical="center"/>
    </xf>
    <xf numFmtId="3" fontId="9" fillId="2" borderId="5" xfId="0" applyNumberFormat="1" applyFont="1" applyFill="1" applyBorder="1" applyAlignment="1">
      <alignment horizontal="center" vertical="center" wrapText="1"/>
    </xf>
    <xf numFmtId="44" fontId="10" fillId="4" borderId="5" xfId="1" applyFont="1" applyFill="1" applyBorder="1" applyAlignment="1">
      <alignment horizontal="center" vertical="center" wrapText="1"/>
    </xf>
    <xf numFmtId="44" fontId="10" fillId="4" borderId="6" xfId="1" applyFont="1" applyFill="1" applyBorder="1" applyAlignment="1">
      <alignment horizontal="center" vertical="center" wrapText="1"/>
    </xf>
    <xf numFmtId="3" fontId="11" fillId="2" borderId="4" xfId="0" applyNumberFormat="1" applyFont="1" applyFill="1" applyBorder="1" applyAlignment="1">
      <alignment vertical="center" wrapText="1"/>
    </xf>
    <xf numFmtId="3" fontId="11" fillId="2" borderId="5" xfId="0" applyNumberFormat="1" applyFont="1" applyFill="1" applyBorder="1" applyAlignment="1">
      <alignment vertical="center" wrapText="1"/>
    </xf>
    <xf numFmtId="0" fontId="11" fillId="2" borderId="5" xfId="0" applyFont="1" applyFill="1" applyBorder="1"/>
    <xf numFmtId="3" fontId="11" fillId="2" borderId="5" xfId="0" applyNumberFormat="1" applyFont="1" applyFill="1" applyBorder="1" applyAlignment="1">
      <alignment horizontal="center" vertical="center" wrapText="1"/>
    </xf>
    <xf numFmtId="44" fontId="11" fillId="2" borderId="5" xfId="1" applyFont="1" applyFill="1" applyBorder="1" applyAlignment="1">
      <alignment horizontal="center" vertical="center" wrapText="1"/>
    </xf>
    <xf numFmtId="44" fontId="11" fillId="2" borderId="6" xfId="1" applyFont="1" applyFill="1" applyBorder="1" applyAlignment="1">
      <alignment horizontal="center" vertical="center" wrapText="1"/>
    </xf>
    <xf numFmtId="3" fontId="9" fillId="4" borderId="10" xfId="0" applyNumberFormat="1" applyFont="1" applyFill="1" applyBorder="1" applyAlignment="1">
      <alignment horizontal="left" vertical="center"/>
    </xf>
    <xf numFmtId="0" fontId="9" fillId="4" borderId="10" xfId="0" applyFont="1" applyFill="1" applyBorder="1" applyAlignment="1">
      <alignment horizontal="left" vertical="center" wrapText="1"/>
    </xf>
    <xf numFmtId="3" fontId="9" fillId="3" borderId="11" xfId="0" applyNumberFormat="1" applyFont="1" applyFill="1" applyBorder="1" applyAlignment="1">
      <alignment horizontal="center" vertical="center"/>
    </xf>
    <xf numFmtId="3" fontId="9" fillId="3" borderId="12" xfId="0" applyNumberFormat="1" applyFont="1" applyFill="1" applyBorder="1" applyAlignment="1">
      <alignment vertical="center" wrapText="1"/>
    </xf>
    <xf numFmtId="0" fontId="9" fillId="3" borderId="12" xfId="0" applyFont="1" applyFill="1" applyBorder="1" applyAlignment="1">
      <alignment horizontal="center" vertical="center"/>
    </xf>
    <xf numFmtId="3" fontId="9" fillId="3" borderId="12" xfId="0" applyNumberFormat="1" applyFont="1" applyFill="1" applyBorder="1" applyAlignment="1">
      <alignment horizontal="center" vertical="center" wrapText="1"/>
    </xf>
    <xf numFmtId="10" fontId="9" fillId="3" borderId="13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3" fontId="8" fillId="0" borderId="2" xfId="0" applyNumberFormat="1" applyFont="1" applyBorder="1" applyAlignment="1">
      <alignment horizontal="left"/>
    </xf>
    <xf numFmtId="3" fontId="8" fillId="0" borderId="3" xfId="0" applyNumberFormat="1" applyFont="1" applyBorder="1" applyAlignment="1">
      <alignment horizontal="left"/>
    </xf>
    <xf numFmtId="3" fontId="8" fillId="0" borderId="5" xfId="0" applyNumberFormat="1" applyFont="1" applyBorder="1" applyAlignment="1">
      <alignment horizontal="left" vertical="center" wrapText="1"/>
    </xf>
    <xf numFmtId="3" fontId="8" fillId="0" borderId="6" xfId="0" applyNumberFormat="1" applyFont="1" applyBorder="1" applyAlignment="1">
      <alignment horizontal="left" vertical="center" wrapText="1"/>
    </xf>
    <xf numFmtId="3" fontId="9" fillId="0" borderId="5" xfId="0" applyNumberFormat="1" applyFont="1" applyBorder="1" applyAlignment="1">
      <alignment horizontal="left" vertical="justify" wrapText="1"/>
    </xf>
    <xf numFmtId="3" fontId="9" fillId="0" borderId="6" xfId="0" applyNumberFormat="1" applyFont="1" applyBorder="1" applyAlignment="1">
      <alignment horizontal="left" vertical="justify" wrapText="1"/>
    </xf>
    <xf numFmtId="3" fontId="9" fillId="2" borderId="4" xfId="0" applyNumberFormat="1" applyFont="1" applyFill="1" applyBorder="1" applyAlignment="1">
      <alignment vertical="center"/>
    </xf>
    <xf numFmtId="3" fontId="9" fillId="2" borderId="5" xfId="0" applyNumberFormat="1" applyFont="1" applyFill="1" applyBorder="1" applyAlignment="1">
      <alignment vertical="center"/>
    </xf>
    <xf numFmtId="3" fontId="9" fillId="2" borderId="5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3" fontId="6" fillId="0" borderId="0" xfId="0" applyNumberFormat="1" applyFont="1" applyAlignment="1">
      <alignment horizontal="center" vertical="center" wrapText="1"/>
    </xf>
    <xf numFmtId="3" fontId="6" fillId="0" borderId="0" xfId="0" applyNumberFormat="1" applyFont="1" applyAlignment="1">
      <alignment horizontal="center"/>
    </xf>
    <xf numFmtId="3" fontId="9" fillId="2" borderId="6" xfId="0" applyNumberFormat="1" applyFont="1" applyFill="1" applyBorder="1" applyAlignment="1">
      <alignment horizontal="center" vertical="center" textRotation="15" wrapText="1"/>
    </xf>
    <xf numFmtId="0" fontId="9" fillId="3" borderId="5" xfId="0" applyFont="1" applyFill="1" applyBorder="1" applyAlignment="1">
      <alignment horizontal="left" vertical="center" wrapText="1"/>
    </xf>
    <xf numFmtId="3" fontId="9" fillId="0" borderId="4" xfId="0" applyNumberFormat="1" applyFont="1" applyBorder="1" applyAlignment="1">
      <alignment horizontal="center" vertical="center" wrapText="1"/>
    </xf>
    <xf numFmtId="3" fontId="9" fillId="0" borderId="5" xfId="0" applyNumberFormat="1" applyFont="1" applyBorder="1" applyAlignment="1">
      <alignment horizontal="center" vertical="center" wrapText="1"/>
    </xf>
    <xf numFmtId="0" fontId="11" fillId="2" borderId="5" xfId="0" applyFont="1" applyFill="1" applyBorder="1" applyAlignment="1">
      <alignment horizontal="left"/>
    </xf>
    <xf numFmtId="3" fontId="9" fillId="5" borderId="4" xfId="0" applyNumberFormat="1" applyFont="1" applyFill="1" applyBorder="1" applyAlignment="1">
      <alignment horizontal="left" vertical="center"/>
    </xf>
    <xf numFmtId="3" fontId="9" fillId="5" borderId="5" xfId="0" applyNumberFormat="1" applyFont="1" applyFill="1" applyBorder="1" applyAlignment="1">
      <alignment horizontal="left" vertical="center"/>
    </xf>
    <xf numFmtId="0" fontId="9" fillId="5" borderId="5" xfId="0" applyFont="1" applyFill="1" applyBorder="1" applyAlignment="1">
      <alignment horizontal="left" vertical="center" wrapText="1"/>
    </xf>
    <xf numFmtId="0" fontId="9" fillId="5" borderId="6" xfId="0" applyFont="1" applyFill="1" applyBorder="1" applyAlignment="1">
      <alignment horizontal="left" vertical="center" wrapText="1"/>
    </xf>
    <xf numFmtId="3" fontId="7" fillId="0" borderId="4" xfId="0" applyNumberFormat="1" applyFont="1" applyBorder="1" applyAlignment="1">
      <alignment vertical="center"/>
    </xf>
    <xf numFmtId="3" fontId="7" fillId="0" borderId="5" xfId="0" applyNumberFormat="1" applyFont="1" applyBorder="1" applyAlignment="1">
      <alignment vertical="center"/>
    </xf>
    <xf numFmtId="10" fontId="7" fillId="0" borderId="5" xfId="0" applyNumberFormat="1" applyFont="1" applyBorder="1" applyAlignment="1">
      <alignment horizontal="center" vertical="center"/>
    </xf>
    <xf numFmtId="3" fontId="9" fillId="2" borderId="4" xfId="0" applyNumberFormat="1" applyFont="1" applyFill="1" applyBorder="1" applyAlignment="1">
      <alignment horizontal="center" vertical="center" wrapText="1"/>
    </xf>
    <xf numFmtId="3" fontId="9" fillId="2" borderId="5" xfId="0" applyNumberFormat="1" applyFont="1" applyFill="1" applyBorder="1" applyAlignment="1">
      <alignment horizontal="center" vertical="center" wrapText="1"/>
    </xf>
    <xf numFmtId="3" fontId="9" fillId="3" borderId="4" xfId="0" applyNumberFormat="1" applyFont="1" applyFill="1" applyBorder="1" applyAlignment="1">
      <alignment horizontal="center" vertical="center" wrapText="1"/>
    </xf>
    <xf numFmtId="3" fontId="9" fillId="3" borderId="5" xfId="0" applyNumberFormat="1" applyFont="1" applyFill="1" applyBorder="1" applyAlignment="1">
      <alignment horizontal="center" vertical="center" wrapText="1"/>
    </xf>
    <xf numFmtId="164" fontId="9" fillId="3" borderId="5" xfId="0" applyNumberFormat="1" applyFont="1" applyFill="1" applyBorder="1" applyAlignment="1">
      <alignment horizontal="center" vertical="center" wrapText="1"/>
    </xf>
    <xf numFmtId="3" fontId="9" fillId="2" borderId="4" xfId="0" applyNumberFormat="1" applyFont="1" applyFill="1" applyBorder="1" applyAlignment="1">
      <alignment horizontal="center" vertical="center"/>
    </xf>
    <xf numFmtId="3" fontId="9" fillId="2" borderId="5" xfId="0" applyNumberFormat="1" applyFont="1" applyFill="1" applyBorder="1" applyAlignment="1">
      <alignment horizontal="center" vertical="center" textRotation="15" wrapText="1"/>
    </xf>
    <xf numFmtId="3" fontId="11" fillId="2" borderId="4" xfId="0" applyNumberFormat="1" applyFont="1" applyFill="1" applyBorder="1" applyAlignment="1">
      <alignment horizontal="left" vertical="center" wrapText="1"/>
    </xf>
    <xf numFmtId="3" fontId="11" fillId="2" borderId="5" xfId="0" applyNumberFormat="1" applyFont="1" applyFill="1" applyBorder="1" applyAlignment="1">
      <alignment horizontal="left" vertical="center" wrapText="1"/>
    </xf>
    <xf numFmtId="3" fontId="7" fillId="2" borderId="5" xfId="0" applyNumberFormat="1" applyFont="1" applyFill="1" applyBorder="1" applyAlignment="1">
      <alignment horizontal="center" vertical="center" wrapText="1"/>
    </xf>
    <xf numFmtId="3" fontId="9" fillId="5" borderId="7" xfId="0" applyNumberFormat="1" applyFont="1" applyFill="1" applyBorder="1" applyAlignment="1">
      <alignment horizontal="left" vertical="center"/>
    </xf>
    <xf numFmtId="3" fontId="9" fillId="5" borderId="8" xfId="0" applyNumberFormat="1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 wrapText="1"/>
    </xf>
    <xf numFmtId="0" fontId="9" fillId="5" borderId="9" xfId="0" applyFont="1" applyFill="1" applyBorder="1" applyAlignment="1">
      <alignment horizontal="left" vertical="center" wrapText="1"/>
    </xf>
    <xf numFmtId="0" fontId="9" fillId="3" borderId="12" xfId="0" applyFont="1" applyFill="1" applyBorder="1" applyAlignment="1">
      <alignment horizontal="left" vertical="center" wrapText="1"/>
    </xf>
    <xf numFmtId="3" fontId="9" fillId="2" borderId="12" xfId="0" applyNumberFormat="1" applyFont="1" applyFill="1" applyBorder="1" applyAlignment="1">
      <alignment horizontal="center" vertical="center" wrapText="1"/>
    </xf>
    <xf numFmtId="3" fontId="7" fillId="0" borderId="14" xfId="0" applyNumberFormat="1" applyFont="1" applyBorder="1" applyAlignment="1">
      <alignment horizontal="left"/>
    </xf>
    <xf numFmtId="3" fontId="7" fillId="0" borderId="15" xfId="0" applyNumberFormat="1" applyFont="1" applyBorder="1" applyAlignment="1">
      <alignment horizontal="left"/>
    </xf>
    <xf numFmtId="0" fontId="7" fillId="0" borderId="15" xfId="0" applyFont="1" applyBorder="1"/>
    <xf numFmtId="0" fontId="7" fillId="0" borderId="16" xfId="0" applyFont="1" applyBorder="1"/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B43A24-B6A0-4B25-A5DC-7274785901C9}">
  <dimension ref="B1:J79"/>
  <sheetViews>
    <sheetView tabSelected="1" workbookViewId="0">
      <selection activeCell="L17" sqref="L17"/>
    </sheetView>
  </sheetViews>
  <sheetFormatPr defaultRowHeight="11.25" customHeight="1" x14ac:dyDescent="0.2"/>
  <cols>
    <col min="1" max="1" width="2.7109375" style="5" customWidth="1"/>
    <col min="2" max="2" width="10.5703125" style="37" customWidth="1"/>
    <col min="3" max="3" width="5.7109375" style="37" customWidth="1"/>
    <col min="4" max="4" width="5.7109375" style="5" customWidth="1"/>
    <col min="5" max="5" width="37.140625" style="5" customWidth="1"/>
    <col min="6" max="6" width="9.140625" style="5"/>
    <col min="7" max="7" width="12.85546875" style="5" customWidth="1"/>
    <col min="8" max="8" width="9.140625" style="5"/>
    <col min="9" max="9" width="15" style="5" customWidth="1"/>
    <col min="10" max="10" width="14" style="5" customWidth="1"/>
    <col min="11" max="11" width="15.28515625" style="5" bestFit="1" customWidth="1"/>
    <col min="12" max="256" width="9.140625" style="5"/>
    <col min="257" max="257" width="2.7109375" style="5" customWidth="1"/>
    <col min="258" max="258" width="10.5703125" style="5" customWidth="1"/>
    <col min="259" max="260" width="5.7109375" style="5" customWidth="1"/>
    <col min="261" max="261" width="37.140625" style="5" customWidth="1"/>
    <col min="262" max="262" width="9.140625" style="5"/>
    <col min="263" max="263" width="12.85546875" style="5" customWidth="1"/>
    <col min="264" max="264" width="9.140625" style="5"/>
    <col min="265" max="265" width="15" style="5" customWidth="1"/>
    <col min="266" max="266" width="14" style="5" customWidth="1"/>
    <col min="267" max="267" width="15.28515625" style="5" bestFit="1" customWidth="1"/>
    <col min="268" max="512" width="9.140625" style="5"/>
    <col min="513" max="513" width="2.7109375" style="5" customWidth="1"/>
    <col min="514" max="514" width="10.5703125" style="5" customWidth="1"/>
    <col min="515" max="516" width="5.7109375" style="5" customWidth="1"/>
    <col min="517" max="517" width="37.140625" style="5" customWidth="1"/>
    <col min="518" max="518" width="9.140625" style="5"/>
    <col min="519" max="519" width="12.85546875" style="5" customWidth="1"/>
    <col min="520" max="520" width="9.140625" style="5"/>
    <col min="521" max="521" width="15" style="5" customWidth="1"/>
    <col min="522" max="522" width="14" style="5" customWidth="1"/>
    <col min="523" max="523" width="15.28515625" style="5" bestFit="1" customWidth="1"/>
    <col min="524" max="768" width="9.140625" style="5"/>
    <col min="769" max="769" width="2.7109375" style="5" customWidth="1"/>
    <col min="770" max="770" width="10.5703125" style="5" customWidth="1"/>
    <col min="771" max="772" width="5.7109375" style="5" customWidth="1"/>
    <col min="773" max="773" width="37.140625" style="5" customWidth="1"/>
    <col min="774" max="774" width="9.140625" style="5"/>
    <col min="775" max="775" width="12.85546875" style="5" customWidth="1"/>
    <col min="776" max="776" width="9.140625" style="5"/>
    <col min="777" max="777" width="15" style="5" customWidth="1"/>
    <col min="778" max="778" width="14" style="5" customWidth="1"/>
    <col min="779" max="779" width="15.28515625" style="5" bestFit="1" customWidth="1"/>
    <col min="780" max="1024" width="9.140625" style="5"/>
    <col min="1025" max="1025" width="2.7109375" style="5" customWidth="1"/>
    <col min="1026" max="1026" width="10.5703125" style="5" customWidth="1"/>
    <col min="1027" max="1028" width="5.7109375" style="5" customWidth="1"/>
    <col min="1029" max="1029" width="37.140625" style="5" customWidth="1"/>
    <col min="1030" max="1030" width="9.140625" style="5"/>
    <col min="1031" max="1031" width="12.85546875" style="5" customWidth="1"/>
    <col min="1032" max="1032" width="9.140625" style="5"/>
    <col min="1033" max="1033" width="15" style="5" customWidth="1"/>
    <col min="1034" max="1034" width="14" style="5" customWidth="1"/>
    <col min="1035" max="1035" width="15.28515625" style="5" bestFit="1" customWidth="1"/>
    <col min="1036" max="1280" width="9.140625" style="5"/>
    <col min="1281" max="1281" width="2.7109375" style="5" customWidth="1"/>
    <col min="1282" max="1282" width="10.5703125" style="5" customWidth="1"/>
    <col min="1283" max="1284" width="5.7109375" style="5" customWidth="1"/>
    <col min="1285" max="1285" width="37.140625" style="5" customWidth="1"/>
    <col min="1286" max="1286" width="9.140625" style="5"/>
    <col min="1287" max="1287" width="12.85546875" style="5" customWidth="1"/>
    <col min="1288" max="1288" width="9.140625" style="5"/>
    <col min="1289" max="1289" width="15" style="5" customWidth="1"/>
    <col min="1290" max="1290" width="14" style="5" customWidth="1"/>
    <col min="1291" max="1291" width="15.28515625" style="5" bestFit="1" customWidth="1"/>
    <col min="1292" max="1536" width="9.140625" style="5"/>
    <col min="1537" max="1537" width="2.7109375" style="5" customWidth="1"/>
    <col min="1538" max="1538" width="10.5703125" style="5" customWidth="1"/>
    <col min="1539" max="1540" width="5.7109375" style="5" customWidth="1"/>
    <col min="1541" max="1541" width="37.140625" style="5" customWidth="1"/>
    <col min="1542" max="1542" width="9.140625" style="5"/>
    <col min="1543" max="1543" width="12.85546875" style="5" customWidth="1"/>
    <col min="1544" max="1544" width="9.140625" style="5"/>
    <col min="1545" max="1545" width="15" style="5" customWidth="1"/>
    <col min="1546" max="1546" width="14" style="5" customWidth="1"/>
    <col min="1547" max="1547" width="15.28515625" style="5" bestFit="1" customWidth="1"/>
    <col min="1548" max="1792" width="9.140625" style="5"/>
    <col min="1793" max="1793" width="2.7109375" style="5" customWidth="1"/>
    <col min="1794" max="1794" width="10.5703125" style="5" customWidth="1"/>
    <col min="1795" max="1796" width="5.7109375" style="5" customWidth="1"/>
    <col min="1797" max="1797" width="37.140625" style="5" customWidth="1"/>
    <col min="1798" max="1798" width="9.140625" style="5"/>
    <col min="1799" max="1799" width="12.85546875" style="5" customWidth="1"/>
    <col min="1800" max="1800" width="9.140625" style="5"/>
    <col min="1801" max="1801" width="15" style="5" customWidth="1"/>
    <col min="1802" max="1802" width="14" style="5" customWidth="1"/>
    <col min="1803" max="1803" width="15.28515625" style="5" bestFit="1" customWidth="1"/>
    <col min="1804" max="2048" width="9.140625" style="5"/>
    <col min="2049" max="2049" width="2.7109375" style="5" customWidth="1"/>
    <col min="2050" max="2050" width="10.5703125" style="5" customWidth="1"/>
    <col min="2051" max="2052" width="5.7109375" style="5" customWidth="1"/>
    <col min="2053" max="2053" width="37.140625" style="5" customWidth="1"/>
    <col min="2054" max="2054" width="9.140625" style="5"/>
    <col min="2055" max="2055" width="12.85546875" style="5" customWidth="1"/>
    <col min="2056" max="2056" width="9.140625" style="5"/>
    <col min="2057" max="2057" width="15" style="5" customWidth="1"/>
    <col min="2058" max="2058" width="14" style="5" customWidth="1"/>
    <col min="2059" max="2059" width="15.28515625" style="5" bestFit="1" customWidth="1"/>
    <col min="2060" max="2304" width="9.140625" style="5"/>
    <col min="2305" max="2305" width="2.7109375" style="5" customWidth="1"/>
    <col min="2306" max="2306" width="10.5703125" style="5" customWidth="1"/>
    <col min="2307" max="2308" width="5.7109375" style="5" customWidth="1"/>
    <col min="2309" max="2309" width="37.140625" style="5" customWidth="1"/>
    <col min="2310" max="2310" width="9.140625" style="5"/>
    <col min="2311" max="2311" width="12.85546875" style="5" customWidth="1"/>
    <col min="2312" max="2312" width="9.140625" style="5"/>
    <col min="2313" max="2313" width="15" style="5" customWidth="1"/>
    <col min="2314" max="2314" width="14" style="5" customWidth="1"/>
    <col min="2315" max="2315" width="15.28515625" style="5" bestFit="1" customWidth="1"/>
    <col min="2316" max="2560" width="9.140625" style="5"/>
    <col min="2561" max="2561" width="2.7109375" style="5" customWidth="1"/>
    <col min="2562" max="2562" width="10.5703125" style="5" customWidth="1"/>
    <col min="2563" max="2564" width="5.7109375" style="5" customWidth="1"/>
    <col min="2565" max="2565" width="37.140625" style="5" customWidth="1"/>
    <col min="2566" max="2566" width="9.140625" style="5"/>
    <col min="2567" max="2567" width="12.85546875" style="5" customWidth="1"/>
    <col min="2568" max="2568" width="9.140625" style="5"/>
    <col min="2569" max="2569" width="15" style="5" customWidth="1"/>
    <col min="2570" max="2570" width="14" style="5" customWidth="1"/>
    <col min="2571" max="2571" width="15.28515625" style="5" bestFit="1" customWidth="1"/>
    <col min="2572" max="2816" width="9.140625" style="5"/>
    <col min="2817" max="2817" width="2.7109375" style="5" customWidth="1"/>
    <col min="2818" max="2818" width="10.5703125" style="5" customWidth="1"/>
    <col min="2819" max="2820" width="5.7109375" style="5" customWidth="1"/>
    <col min="2821" max="2821" width="37.140625" style="5" customWidth="1"/>
    <col min="2822" max="2822" width="9.140625" style="5"/>
    <col min="2823" max="2823" width="12.85546875" style="5" customWidth="1"/>
    <col min="2824" max="2824" width="9.140625" style="5"/>
    <col min="2825" max="2825" width="15" style="5" customWidth="1"/>
    <col min="2826" max="2826" width="14" style="5" customWidth="1"/>
    <col min="2827" max="2827" width="15.28515625" style="5" bestFit="1" customWidth="1"/>
    <col min="2828" max="3072" width="9.140625" style="5"/>
    <col min="3073" max="3073" width="2.7109375" style="5" customWidth="1"/>
    <col min="3074" max="3074" width="10.5703125" style="5" customWidth="1"/>
    <col min="3075" max="3076" width="5.7109375" style="5" customWidth="1"/>
    <col min="3077" max="3077" width="37.140625" style="5" customWidth="1"/>
    <col min="3078" max="3078" width="9.140625" style="5"/>
    <col min="3079" max="3079" width="12.85546875" style="5" customWidth="1"/>
    <col min="3080" max="3080" width="9.140625" style="5"/>
    <col min="3081" max="3081" width="15" style="5" customWidth="1"/>
    <col min="3082" max="3082" width="14" style="5" customWidth="1"/>
    <col min="3083" max="3083" width="15.28515625" style="5" bestFit="1" customWidth="1"/>
    <col min="3084" max="3328" width="9.140625" style="5"/>
    <col min="3329" max="3329" width="2.7109375" style="5" customWidth="1"/>
    <col min="3330" max="3330" width="10.5703125" style="5" customWidth="1"/>
    <col min="3331" max="3332" width="5.7109375" style="5" customWidth="1"/>
    <col min="3333" max="3333" width="37.140625" style="5" customWidth="1"/>
    <col min="3334" max="3334" width="9.140625" style="5"/>
    <col min="3335" max="3335" width="12.85546875" style="5" customWidth="1"/>
    <col min="3336" max="3336" width="9.140625" style="5"/>
    <col min="3337" max="3337" width="15" style="5" customWidth="1"/>
    <col min="3338" max="3338" width="14" style="5" customWidth="1"/>
    <col min="3339" max="3339" width="15.28515625" style="5" bestFit="1" customWidth="1"/>
    <col min="3340" max="3584" width="9.140625" style="5"/>
    <col min="3585" max="3585" width="2.7109375" style="5" customWidth="1"/>
    <col min="3586" max="3586" width="10.5703125" style="5" customWidth="1"/>
    <col min="3587" max="3588" width="5.7109375" style="5" customWidth="1"/>
    <col min="3589" max="3589" width="37.140625" style="5" customWidth="1"/>
    <col min="3590" max="3590" width="9.140625" style="5"/>
    <col min="3591" max="3591" width="12.85546875" style="5" customWidth="1"/>
    <col min="3592" max="3592" width="9.140625" style="5"/>
    <col min="3593" max="3593" width="15" style="5" customWidth="1"/>
    <col min="3594" max="3594" width="14" style="5" customWidth="1"/>
    <col min="3595" max="3595" width="15.28515625" style="5" bestFit="1" customWidth="1"/>
    <col min="3596" max="3840" width="9.140625" style="5"/>
    <col min="3841" max="3841" width="2.7109375" style="5" customWidth="1"/>
    <col min="3842" max="3842" width="10.5703125" style="5" customWidth="1"/>
    <col min="3843" max="3844" width="5.7109375" style="5" customWidth="1"/>
    <col min="3845" max="3845" width="37.140625" style="5" customWidth="1"/>
    <col min="3846" max="3846" width="9.140625" style="5"/>
    <col min="3847" max="3847" width="12.85546875" style="5" customWidth="1"/>
    <col min="3848" max="3848" width="9.140625" style="5"/>
    <col min="3849" max="3849" width="15" style="5" customWidth="1"/>
    <col min="3850" max="3850" width="14" style="5" customWidth="1"/>
    <col min="3851" max="3851" width="15.28515625" style="5" bestFit="1" customWidth="1"/>
    <col min="3852" max="4096" width="9.140625" style="5"/>
    <col min="4097" max="4097" width="2.7109375" style="5" customWidth="1"/>
    <col min="4098" max="4098" width="10.5703125" style="5" customWidth="1"/>
    <col min="4099" max="4100" width="5.7109375" style="5" customWidth="1"/>
    <col min="4101" max="4101" width="37.140625" style="5" customWidth="1"/>
    <col min="4102" max="4102" width="9.140625" style="5"/>
    <col min="4103" max="4103" width="12.85546875" style="5" customWidth="1"/>
    <col min="4104" max="4104" width="9.140625" style="5"/>
    <col min="4105" max="4105" width="15" style="5" customWidth="1"/>
    <col min="4106" max="4106" width="14" style="5" customWidth="1"/>
    <col min="4107" max="4107" width="15.28515625" style="5" bestFit="1" customWidth="1"/>
    <col min="4108" max="4352" width="9.140625" style="5"/>
    <col min="4353" max="4353" width="2.7109375" style="5" customWidth="1"/>
    <col min="4354" max="4354" width="10.5703125" style="5" customWidth="1"/>
    <col min="4355" max="4356" width="5.7109375" style="5" customWidth="1"/>
    <col min="4357" max="4357" width="37.140625" style="5" customWidth="1"/>
    <col min="4358" max="4358" width="9.140625" style="5"/>
    <col min="4359" max="4359" width="12.85546875" style="5" customWidth="1"/>
    <col min="4360" max="4360" width="9.140625" style="5"/>
    <col min="4361" max="4361" width="15" style="5" customWidth="1"/>
    <col min="4362" max="4362" width="14" style="5" customWidth="1"/>
    <col min="4363" max="4363" width="15.28515625" style="5" bestFit="1" customWidth="1"/>
    <col min="4364" max="4608" width="9.140625" style="5"/>
    <col min="4609" max="4609" width="2.7109375" style="5" customWidth="1"/>
    <col min="4610" max="4610" width="10.5703125" style="5" customWidth="1"/>
    <col min="4611" max="4612" width="5.7109375" style="5" customWidth="1"/>
    <col min="4613" max="4613" width="37.140625" style="5" customWidth="1"/>
    <col min="4614" max="4614" width="9.140625" style="5"/>
    <col min="4615" max="4615" width="12.85546875" style="5" customWidth="1"/>
    <col min="4616" max="4616" width="9.140625" style="5"/>
    <col min="4617" max="4617" width="15" style="5" customWidth="1"/>
    <col min="4618" max="4618" width="14" style="5" customWidth="1"/>
    <col min="4619" max="4619" width="15.28515625" style="5" bestFit="1" customWidth="1"/>
    <col min="4620" max="4864" width="9.140625" style="5"/>
    <col min="4865" max="4865" width="2.7109375" style="5" customWidth="1"/>
    <col min="4866" max="4866" width="10.5703125" style="5" customWidth="1"/>
    <col min="4867" max="4868" width="5.7109375" style="5" customWidth="1"/>
    <col min="4869" max="4869" width="37.140625" style="5" customWidth="1"/>
    <col min="4870" max="4870" width="9.140625" style="5"/>
    <col min="4871" max="4871" width="12.85546875" style="5" customWidth="1"/>
    <col min="4872" max="4872" width="9.140625" style="5"/>
    <col min="4873" max="4873" width="15" style="5" customWidth="1"/>
    <col min="4874" max="4874" width="14" style="5" customWidth="1"/>
    <col min="4875" max="4875" width="15.28515625" style="5" bestFit="1" customWidth="1"/>
    <col min="4876" max="5120" width="9.140625" style="5"/>
    <col min="5121" max="5121" width="2.7109375" style="5" customWidth="1"/>
    <col min="5122" max="5122" width="10.5703125" style="5" customWidth="1"/>
    <col min="5123" max="5124" width="5.7109375" style="5" customWidth="1"/>
    <col min="5125" max="5125" width="37.140625" style="5" customWidth="1"/>
    <col min="5126" max="5126" width="9.140625" style="5"/>
    <col min="5127" max="5127" width="12.85546875" style="5" customWidth="1"/>
    <col min="5128" max="5128" width="9.140625" style="5"/>
    <col min="5129" max="5129" width="15" style="5" customWidth="1"/>
    <col min="5130" max="5130" width="14" style="5" customWidth="1"/>
    <col min="5131" max="5131" width="15.28515625" style="5" bestFit="1" customWidth="1"/>
    <col min="5132" max="5376" width="9.140625" style="5"/>
    <col min="5377" max="5377" width="2.7109375" style="5" customWidth="1"/>
    <col min="5378" max="5378" width="10.5703125" style="5" customWidth="1"/>
    <col min="5379" max="5380" width="5.7109375" style="5" customWidth="1"/>
    <col min="5381" max="5381" width="37.140625" style="5" customWidth="1"/>
    <col min="5382" max="5382" width="9.140625" style="5"/>
    <col min="5383" max="5383" width="12.85546875" style="5" customWidth="1"/>
    <col min="5384" max="5384" width="9.140625" style="5"/>
    <col min="5385" max="5385" width="15" style="5" customWidth="1"/>
    <col min="5386" max="5386" width="14" style="5" customWidth="1"/>
    <col min="5387" max="5387" width="15.28515625" style="5" bestFit="1" customWidth="1"/>
    <col min="5388" max="5632" width="9.140625" style="5"/>
    <col min="5633" max="5633" width="2.7109375" style="5" customWidth="1"/>
    <col min="5634" max="5634" width="10.5703125" style="5" customWidth="1"/>
    <col min="5635" max="5636" width="5.7109375" style="5" customWidth="1"/>
    <col min="5637" max="5637" width="37.140625" style="5" customWidth="1"/>
    <col min="5638" max="5638" width="9.140625" style="5"/>
    <col min="5639" max="5639" width="12.85546875" style="5" customWidth="1"/>
    <col min="5640" max="5640" width="9.140625" style="5"/>
    <col min="5641" max="5641" width="15" style="5" customWidth="1"/>
    <col min="5642" max="5642" width="14" style="5" customWidth="1"/>
    <col min="5643" max="5643" width="15.28515625" style="5" bestFit="1" customWidth="1"/>
    <col min="5644" max="5888" width="9.140625" style="5"/>
    <col min="5889" max="5889" width="2.7109375" style="5" customWidth="1"/>
    <col min="5890" max="5890" width="10.5703125" style="5" customWidth="1"/>
    <col min="5891" max="5892" width="5.7109375" style="5" customWidth="1"/>
    <col min="5893" max="5893" width="37.140625" style="5" customWidth="1"/>
    <col min="5894" max="5894" width="9.140625" style="5"/>
    <col min="5895" max="5895" width="12.85546875" style="5" customWidth="1"/>
    <col min="5896" max="5896" width="9.140625" style="5"/>
    <col min="5897" max="5897" width="15" style="5" customWidth="1"/>
    <col min="5898" max="5898" width="14" style="5" customWidth="1"/>
    <col min="5899" max="5899" width="15.28515625" style="5" bestFit="1" customWidth="1"/>
    <col min="5900" max="6144" width="9.140625" style="5"/>
    <col min="6145" max="6145" width="2.7109375" style="5" customWidth="1"/>
    <col min="6146" max="6146" width="10.5703125" style="5" customWidth="1"/>
    <col min="6147" max="6148" width="5.7109375" style="5" customWidth="1"/>
    <col min="6149" max="6149" width="37.140625" style="5" customWidth="1"/>
    <col min="6150" max="6150" width="9.140625" style="5"/>
    <col min="6151" max="6151" width="12.85546875" style="5" customWidth="1"/>
    <col min="6152" max="6152" width="9.140625" style="5"/>
    <col min="6153" max="6153" width="15" style="5" customWidth="1"/>
    <col min="6154" max="6154" width="14" style="5" customWidth="1"/>
    <col min="6155" max="6155" width="15.28515625" style="5" bestFit="1" customWidth="1"/>
    <col min="6156" max="6400" width="9.140625" style="5"/>
    <col min="6401" max="6401" width="2.7109375" style="5" customWidth="1"/>
    <col min="6402" max="6402" width="10.5703125" style="5" customWidth="1"/>
    <col min="6403" max="6404" width="5.7109375" style="5" customWidth="1"/>
    <col min="6405" max="6405" width="37.140625" style="5" customWidth="1"/>
    <col min="6406" max="6406" width="9.140625" style="5"/>
    <col min="6407" max="6407" width="12.85546875" style="5" customWidth="1"/>
    <col min="6408" max="6408" width="9.140625" style="5"/>
    <col min="6409" max="6409" width="15" style="5" customWidth="1"/>
    <col min="6410" max="6410" width="14" style="5" customWidth="1"/>
    <col min="6411" max="6411" width="15.28515625" style="5" bestFit="1" customWidth="1"/>
    <col min="6412" max="6656" width="9.140625" style="5"/>
    <col min="6657" max="6657" width="2.7109375" style="5" customWidth="1"/>
    <col min="6658" max="6658" width="10.5703125" style="5" customWidth="1"/>
    <col min="6659" max="6660" width="5.7109375" style="5" customWidth="1"/>
    <col min="6661" max="6661" width="37.140625" style="5" customWidth="1"/>
    <col min="6662" max="6662" width="9.140625" style="5"/>
    <col min="6663" max="6663" width="12.85546875" style="5" customWidth="1"/>
    <col min="6664" max="6664" width="9.140625" style="5"/>
    <col min="6665" max="6665" width="15" style="5" customWidth="1"/>
    <col min="6666" max="6666" width="14" style="5" customWidth="1"/>
    <col min="6667" max="6667" width="15.28515625" style="5" bestFit="1" customWidth="1"/>
    <col min="6668" max="6912" width="9.140625" style="5"/>
    <col min="6913" max="6913" width="2.7109375" style="5" customWidth="1"/>
    <col min="6914" max="6914" width="10.5703125" style="5" customWidth="1"/>
    <col min="6915" max="6916" width="5.7109375" style="5" customWidth="1"/>
    <col min="6917" max="6917" width="37.140625" style="5" customWidth="1"/>
    <col min="6918" max="6918" width="9.140625" style="5"/>
    <col min="6919" max="6919" width="12.85546875" style="5" customWidth="1"/>
    <col min="6920" max="6920" width="9.140625" style="5"/>
    <col min="6921" max="6921" width="15" style="5" customWidth="1"/>
    <col min="6922" max="6922" width="14" style="5" customWidth="1"/>
    <col min="6923" max="6923" width="15.28515625" style="5" bestFit="1" customWidth="1"/>
    <col min="6924" max="7168" width="9.140625" style="5"/>
    <col min="7169" max="7169" width="2.7109375" style="5" customWidth="1"/>
    <col min="7170" max="7170" width="10.5703125" style="5" customWidth="1"/>
    <col min="7171" max="7172" width="5.7109375" style="5" customWidth="1"/>
    <col min="7173" max="7173" width="37.140625" style="5" customWidth="1"/>
    <col min="7174" max="7174" width="9.140625" style="5"/>
    <col min="7175" max="7175" width="12.85546875" style="5" customWidth="1"/>
    <col min="7176" max="7176" width="9.140625" style="5"/>
    <col min="7177" max="7177" width="15" style="5" customWidth="1"/>
    <col min="7178" max="7178" width="14" style="5" customWidth="1"/>
    <col min="7179" max="7179" width="15.28515625" style="5" bestFit="1" customWidth="1"/>
    <col min="7180" max="7424" width="9.140625" style="5"/>
    <col min="7425" max="7425" width="2.7109375" style="5" customWidth="1"/>
    <col min="7426" max="7426" width="10.5703125" style="5" customWidth="1"/>
    <col min="7427" max="7428" width="5.7109375" style="5" customWidth="1"/>
    <col min="7429" max="7429" width="37.140625" style="5" customWidth="1"/>
    <col min="7430" max="7430" width="9.140625" style="5"/>
    <col min="7431" max="7431" width="12.85546875" style="5" customWidth="1"/>
    <col min="7432" max="7432" width="9.140625" style="5"/>
    <col min="7433" max="7433" width="15" style="5" customWidth="1"/>
    <col min="7434" max="7434" width="14" style="5" customWidth="1"/>
    <col min="7435" max="7435" width="15.28515625" style="5" bestFit="1" customWidth="1"/>
    <col min="7436" max="7680" width="9.140625" style="5"/>
    <col min="7681" max="7681" width="2.7109375" style="5" customWidth="1"/>
    <col min="7682" max="7682" width="10.5703125" style="5" customWidth="1"/>
    <col min="7683" max="7684" width="5.7109375" style="5" customWidth="1"/>
    <col min="7685" max="7685" width="37.140625" style="5" customWidth="1"/>
    <col min="7686" max="7686" width="9.140625" style="5"/>
    <col min="7687" max="7687" width="12.85546875" style="5" customWidth="1"/>
    <col min="7688" max="7688" width="9.140625" style="5"/>
    <col min="7689" max="7689" width="15" style="5" customWidth="1"/>
    <col min="7690" max="7690" width="14" style="5" customWidth="1"/>
    <col min="7691" max="7691" width="15.28515625" style="5" bestFit="1" customWidth="1"/>
    <col min="7692" max="7936" width="9.140625" style="5"/>
    <col min="7937" max="7937" width="2.7109375" style="5" customWidth="1"/>
    <col min="7938" max="7938" width="10.5703125" style="5" customWidth="1"/>
    <col min="7939" max="7940" width="5.7109375" style="5" customWidth="1"/>
    <col min="7941" max="7941" width="37.140625" style="5" customWidth="1"/>
    <col min="7942" max="7942" width="9.140625" style="5"/>
    <col min="7943" max="7943" width="12.85546875" style="5" customWidth="1"/>
    <col min="7944" max="7944" width="9.140625" style="5"/>
    <col min="7945" max="7945" width="15" style="5" customWidth="1"/>
    <col min="7946" max="7946" width="14" style="5" customWidth="1"/>
    <col min="7947" max="7947" width="15.28515625" style="5" bestFit="1" customWidth="1"/>
    <col min="7948" max="8192" width="9.140625" style="5"/>
    <col min="8193" max="8193" width="2.7109375" style="5" customWidth="1"/>
    <col min="8194" max="8194" width="10.5703125" style="5" customWidth="1"/>
    <col min="8195" max="8196" width="5.7109375" style="5" customWidth="1"/>
    <col min="8197" max="8197" width="37.140625" style="5" customWidth="1"/>
    <col min="8198" max="8198" width="9.140625" style="5"/>
    <col min="8199" max="8199" width="12.85546875" style="5" customWidth="1"/>
    <col min="8200" max="8200" width="9.140625" style="5"/>
    <col min="8201" max="8201" width="15" style="5" customWidth="1"/>
    <col min="8202" max="8202" width="14" style="5" customWidth="1"/>
    <col min="8203" max="8203" width="15.28515625" style="5" bestFit="1" customWidth="1"/>
    <col min="8204" max="8448" width="9.140625" style="5"/>
    <col min="8449" max="8449" width="2.7109375" style="5" customWidth="1"/>
    <col min="8450" max="8450" width="10.5703125" style="5" customWidth="1"/>
    <col min="8451" max="8452" width="5.7109375" style="5" customWidth="1"/>
    <col min="8453" max="8453" width="37.140625" style="5" customWidth="1"/>
    <col min="8454" max="8454" width="9.140625" style="5"/>
    <col min="8455" max="8455" width="12.85546875" style="5" customWidth="1"/>
    <col min="8456" max="8456" width="9.140625" style="5"/>
    <col min="8457" max="8457" width="15" style="5" customWidth="1"/>
    <col min="8458" max="8458" width="14" style="5" customWidth="1"/>
    <col min="8459" max="8459" width="15.28515625" style="5" bestFit="1" customWidth="1"/>
    <col min="8460" max="8704" width="9.140625" style="5"/>
    <col min="8705" max="8705" width="2.7109375" style="5" customWidth="1"/>
    <col min="8706" max="8706" width="10.5703125" style="5" customWidth="1"/>
    <col min="8707" max="8708" width="5.7109375" style="5" customWidth="1"/>
    <col min="8709" max="8709" width="37.140625" style="5" customWidth="1"/>
    <col min="8710" max="8710" width="9.140625" style="5"/>
    <col min="8711" max="8711" width="12.85546875" style="5" customWidth="1"/>
    <col min="8712" max="8712" width="9.140625" style="5"/>
    <col min="8713" max="8713" width="15" style="5" customWidth="1"/>
    <col min="8714" max="8714" width="14" style="5" customWidth="1"/>
    <col min="8715" max="8715" width="15.28515625" style="5" bestFit="1" customWidth="1"/>
    <col min="8716" max="8960" width="9.140625" style="5"/>
    <col min="8961" max="8961" width="2.7109375" style="5" customWidth="1"/>
    <col min="8962" max="8962" width="10.5703125" style="5" customWidth="1"/>
    <col min="8963" max="8964" width="5.7109375" style="5" customWidth="1"/>
    <col min="8965" max="8965" width="37.140625" style="5" customWidth="1"/>
    <col min="8966" max="8966" width="9.140625" style="5"/>
    <col min="8967" max="8967" width="12.85546875" style="5" customWidth="1"/>
    <col min="8968" max="8968" width="9.140625" style="5"/>
    <col min="8969" max="8969" width="15" style="5" customWidth="1"/>
    <col min="8970" max="8970" width="14" style="5" customWidth="1"/>
    <col min="8971" max="8971" width="15.28515625" style="5" bestFit="1" customWidth="1"/>
    <col min="8972" max="9216" width="9.140625" style="5"/>
    <col min="9217" max="9217" width="2.7109375" style="5" customWidth="1"/>
    <col min="9218" max="9218" width="10.5703125" style="5" customWidth="1"/>
    <col min="9219" max="9220" width="5.7109375" style="5" customWidth="1"/>
    <col min="9221" max="9221" width="37.140625" style="5" customWidth="1"/>
    <col min="9222" max="9222" width="9.140625" style="5"/>
    <col min="9223" max="9223" width="12.85546875" style="5" customWidth="1"/>
    <col min="9224" max="9224" width="9.140625" style="5"/>
    <col min="9225" max="9225" width="15" style="5" customWidth="1"/>
    <col min="9226" max="9226" width="14" style="5" customWidth="1"/>
    <col min="9227" max="9227" width="15.28515625" style="5" bestFit="1" customWidth="1"/>
    <col min="9228" max="9472" width="9.140625" style="5"/>
    <col min="9473" max="9473" width="2.7109375" style="5" customWidth="1"/>
    <col min="9474" max="9474" width="10.5703125" style="5" customWidth="1"/>
    <col min="9475" max="9476" width="5.7109375" style="5" customWidth="1"/>
    <col min="9477" max="9477" width="37.140625" style="5" customWidth="1"/>
    <col min="9478" max="9478" width="9.140625" style="5"/>
    <col min="9479" max="9479" width="12.85546875" style="5" customWidth="1"/>
    <col min="9480" max="9480" width="9.140625" style="5"/>
    <col min="9481" max="9481" width="15" style="5" customWidth="1"/>
    <col min="9482" max="9482" width="14" style="5" customWidth="1"/>
    <col min="9483" max="9483" width="15.28515625" style="5" bestFit="1" customWidth="1"/>
    <col min="9484" max="9728" width="9.140625" style="5"/>
    <col min="9729" max="9729" width="2.7109375" style="5" customWidth="1"/>
    <col min="9730" max="9730" width="10.5703125" style="5" customWidth="1"/>
    <col min="9731" max="9732" width="5.7109375" style="5" customWidth="1"/>
    <col min="9733" max="9733" width="37.140625" style="5" customWidth="1"/>
    <col min="9734" max="9734" width="9.140625" style="5"/>
    <col min="9735" max="9735" width="12.85546875" style="5" customWidth="1"/>
    <col min="9736" max="9736" width="9.140625" style="5"/>
    <col min="9737" max="9737" width="15" style="5" customWidth="1"/>
    <col min="9738" max="9738" width="14" style="5" customWidth="1"/>
    <col min="9739" max="9739" width="15.28515625" style="5" bestFit="1" customWidth="1"/>
    <col min="9740" max="9984" width="9.140625" style="5"/>
    <col min="9985" max="9985" width="2.7109375" style="5" customWidth="1"/>
    <col min="9986" max="9986" width="10.5703125" style="5" customWidth="1"/>
    <col min="9987" max="9988" width="5.7109375" style="5" customWidth="1"/>
    <col min="9989" max="9989" width="37.140625" style="5" customWidth="1"/>
    <col min="9990" max="9990" width="9.140625" style="5"/>
    <col min="9991" max="9991" width="12.85546875" style="5" customWidth="1"/>
    <col min="9992" max="9992" width="9.140625" style="5"/>
    <col min="9993" max="9993" width="15" style="5" customWidth="1"/>
    <col min="9994" max="9994" width="14" style="5" customWidth="1"/>
    <col min="9995" max="9995" width="15.28515625" style="5" bestFit="1" customWidth="1"/>
    <col min="9996" max="10240" width="9.140625" style="5"/>
    <col min="10241" max="10241" width="2.7109375" style="5" customWidth="1"/>
    <col min="10242" max="10242" width="10.5703125" style="5" customWidth="1"/>
    <col min="10243" max="10244" width="5.7109375" style="5" customWidth="1"/>
    <col min="10245" max="10245" width="37.140625" style="5" customWidth="1"/>
    <col min="10246" max="10246" width="9.140625" style="5"/>
    <col min="10247" max="10247" width="12.85546875" style="5" customWidth="1"/>
    <col min="10248" max="10248" width="9.140625" style="5"/>
    <col min="10249" max="10249" width="15" style="5" customWidth="1"/>
    <col min="10250" max="10250" width="14" style="5" customWidth="1"/>
    <col min="10251" max="10251" width="15.28515625" style="5" bestFit="1" customWidth="1"/>
    <col min="10252" max="10496" width="9.140625" style="5"/>
    <col min="10497" max="10497" width="2.7109375" style="5" customWidth="1"/>
    <col min="10498" max="10498" width="10.5703125" style="5" customWidth="1"/>
    <col min="10499" max="10500" width="5.7109375" style="5" customWidth="1"/>
    <col min="10501" max="10501" width="37.140625" style="5" customWidth="1"/>
    <col min="10502" max="10502" width="9.140625" style="5"/>
    <col min="10503" max="10503" width="12.85546875" style="5" customWidth="1"/>
    <col min="10504" max="10504" width="9.140625" style="5"/>
    <col min="10505" max="10505" width="15" style="5" customWidth="1"/>
    <col min="10506" max="10506" width="14" style="5" customWidth="1"/>
    <col min="10507" max="10507" width="15.28515625" style="5" bestFit="1" customWidth="1"/>
    <col min="10508" max="10752" width="9.140625" style="5"/>
    <col min="10753" max="10753" width="2.7109375" style="5" customWidth="1"/>
    <col min="10754" max="10754" width="10.5703125" style="5" customWidth="1"/>
    <col min="10755" max="10756" width="5.7109375" style="5" customWidth="1"/>
    <col min="10757" max="10757" width="37.140625" style="5" customWidth="1"/>
    <col min="10758" max="10758" width="9.140625" style="5"/>
    <col min="10759" max="10759" width="12.85546875" style="5" customWidth="1"/>
    <col min="10760" max="10760" width="9.140625" style="5"/>
    <col min="10761" max="10761" width="15" style="5" customWidth="1"/>
    <col min="10762" max="10762" width="14" style="5" customWidth="1"/>
    <col min="10763" max="10763" width="15.28515625" style="5" bestFit="1" customWidth="1"/>
    <col min="10764" max="11008" width="9.140625" style="5"/>
    <col min="11009" max="11009" width="2.7109375" style="5" customWidth="1"/>
    <col min="11010" max="11010" width="10.5703125" style="5" customWidth="1"/>
    <col min="11011" max="11012" width="5.7109375" style="5" customWidth="1"/>
    <col min="11013" max="11013" width="37.140625" style="5" customWidth="1"/>
    <col min="11014" max="11014" width="9.140625" style="5"/>
    <col min="11015" max="11015" width="12.85546875" style="5" customWidth="1"/>
    <col min="11016" max="11016" width="9.140625" style="5"/>
    <col min="11017" max="11017" width="15" style="5" customWidth="1"/>
    <col min="11018" max="11018" width="14" style="5" customWidth="1"/>
    <col min="11019" max="11019" width="15.28515625" style="5" bestFit="1" customWidth="1"/>
    <col min="11020" max="11264" width="9.140625" style="5"/>
    <col min="11265" max="11265" width="2.7109375" style="5" customWidth="1"/>
    <col min="11266" max="11266" width="10.5703125" style="5" customWidth="1"/>
    <col min="11267" max="11268" width="5.7109375" style="5" customWidth="1"/>
    <col min="11269" max="11269" width="37.140625" style="5" customWidth="1"/>
    <col min="11270" max="11270" width="9.140625" style="5"/>
    <col min="11271" max="11271" width="12.85546875" style="5" customWidth="1"/>
    <col min="11272" max="11272" width="9.140625" style="5"/>
    <col min="11273" max="11273" width="15" style="5" customWidth="1"/>
    <col min="11274" max="11274" width="14" style="5" customWidth="1"/>
    <col min="11275" max="11275" width="15.28515625" style="5" bestFit="1" customWidth="1"/>
    <col min="11276" max="11520" width="9.140625" style="5"/>
    <col min="11521" max="11521" width="2.7109375" style="5" customWidth="1"/>
    <col min="11522" max="11522" width="10.5703125" style="5" customWidth="1"/>
    <col min="11523" max="11524" width="5.7109375" style="5" customWidth="1"/>
    <col min="11525" max="11525" width="37.140625" style="5" customWidth="1"/>
    <col min="11526" max="11526" width="9.140625" style="5"/>
    <col min="11527" max="11527" width="12.85546875" style="5" customWidth="1"/>
    <col min="11528" max="11528" width="9.140625" style="5"/>
    <col min="11529" max="11529" width="15" style="5" customWidth="1"/>
    <col min="11530" max="11530" width="14" style="5" customWidth="1"/>
    <col min="11531" max="11531" width="15.28515625" style="5" bestFit="1" customWidth="1"/>
    <col min="11532" max="11776" width="9.140625" style="5"/>
    <col min="11777" max="11777" width="2.7109375" style="5" customWidth="1"/>
    <col min="11778" max="11778" width="10.5703125" style="5" customWidth="1"/>
    <col min="11779" max="11780" width="5.7109375" style="5" customWidth="1"/>
    <col min="11781" max="11781" width="37.140625" style="5" customWidth="1"/>
    <col min="11782" max="11782" width="9.140625" style="5"/>
    <col min="11783" max="11783" width="12.85546875" style="5" customWidth="1"/>
    <col min="11784" max="11784" width="9.140625" style="5"/>
    <col min="11785" max="11785" width="15" style="5" customWidth="1"/>
    <col min="11786" max="11786" width="14" style="5" customWidth="1"/>
    <col min="11787" max="11787" width="15.28515625" style="5" bestFit="1" customWidth="1"/>
    <col min="11788" max="12032" width="9.140625" style="5"/>
    <col min="12033" max="12033" width="2.7109375" style="5" customWidth="1"/>
    <col min="12034" max="12034" width="10.5703125" style="5" customWidth="1"/>
    <col min="12035" max="12036" width="5.7109375" style="5" customWidth="1"/>
    <col min="12037" max="12037" width="37.140625" style="5" customWidth="1"/>
    <col min="12038" max="12038" width="9.140625" style="5"/>
    <col min="12039" max="12039" width="12.85546875" style="5" customWidth="1"/>
    <col min="12040" max="12040" width="9.140625" style="5"/>
    <col min="12041" max="12041" width="15" style="5" customWidth="1"/>
    <col min="12042" max="12042" width="14" style="5" customWidth="1"/>
    <col min="12043" max="12043" width="15.28515625" style="5" bestFit="1" customWidth="1"/>
    <col min="12044" max="12288" width="9.140625" style="5"/>
    <col min="12289" max="12289" width="2.7109375" style="5" customWidth="1"/>
    <col min="12290" max="12290" width="10.5703125" style="5" customWidth="1"/>
    <col min="12291" max="12292" width="5.7109375" style="5" customWidth="1"/>
    <col min="12293" max="12293" width="37.140625" style="5" customWidth="1"/>
    <col min="12294" max="12294" width="9.140625" style="5"/>
    <col min="12295" max="12295" width="12.85546875" style="5" customWidth="1"/>
    <col min="12296" max="12296" width="9.140625" style="5"/>
    <col min="12297" max="12297" width="15" style="5" customWidth="1"/>
    <col min="12298" max="12298" width="14" style="5" customWidth="1"/>
    <col min="12299" max="12299" width="15.28515625" style="5" bestFit="1" customWidth="1"/>
    <col min="12300" max="12544" width="9.140625" style="5"/>
    <col min="12545" max="12545" width="2.7109375" style="5" customWidth="1"/>
    <col min="12546" max="12546" width="10.5703125" style="5" customWidth="1"/>
    <col min="12547" max="12548" width="5.7109375" style="5" customWidth="1"/>
    <col min="12549" max="12549" width="37.140625" style="5" customWidth="1"/>
    <col min="12550" max="12550" width="9.140625" style="5"/>
    <col min="12551" max="12551" width="12.85546875" style="5" customWidth="1"/>
    <col min="12552" max="12552" width="9.140625" style="5"/>
    <col min="12553" max="12553" width="15" style="5" customWidth="1"/>
    <col min="12554" max="12554" width="14" style="5" customWidth="1"/>
    <col min="12555" max="12555" width="15.28515625" style="5" bestFit="1" customWidth="1"/>
    <col min="12556" max="12800" width="9.140625" style="5"/>
    <col min="12801" max="12801" width="2.7109375" style="5" customWidth="1"/>
    <col min="12802" max="12802" width="10.5703125" style="5" customWidth="1"/>
    <col min="12803" max="12804" width="5.7109375" style="5" customWidth="1"/>
    <col min="12805" max="12805" width="37.140625" style="5" customWidth="1"/>
    <col min="12806" max="12806" width="9.140625" style="5"/>
    <col min="12807" max="12807" width="12.85546875" style="5" customWidth="1"/>
    <col min="12808" max="12808" width="9.140625" style="5"/>
    <col min="12809" max="12809" width="15" style="5" customWidth="1"/>
    <col min="12810" max="12810" width="14" style="5" customWidth="1"/>
    <col min="12811" max="12811" width="15.28515625" style="5" bestFit="1" customWidth="1"/>
    <col min="12812" max="13056" width="9.140625" style="5"/>
    <col min="13057" max="13057" width="2.7109375" style="5" customWidth="1"/>
    <col min="13058" max="13058" width="10.5703125" style="5" customWidth="1"/>
    <col min="13059" max="13060" width="5.7109375" style="5" customWidth="1"/>
    <col min="13061" max="13061" width="37.140625" style="5" customWidth="1"/>
    <col min="13062" max="13062" width="9.140625" style="5"/>
    <col min="13063" max="13063" width="12.85546875" style="5" customWidth="1"/>
    <col min="13064" max="13064" width="9.140625" style="5"/>
    <col min="13065" max="13065" width="15" style="5" customWidth="1"/>
    <col min="13066" max="13066" width="14" style="5" customWidth="1"/>
    <col min="13067" max="13067" width="15.28515625" style="5" bestFit="1" customWidth="1"/>
    <col min="13068" max="13312" width="9.140625" style="5"/>
    <col min="13313" max="13313" width="2.7109375" style="5" customWidth="1"/>
    <col min="13314" max="13314" width="10.5703125" style="5" customWidth="1"/>
    <col min="13315" max="13316" width="5.7109375" style="5" customWidth="1"/>
    <col min="13317" max="13317" width="37.140625" style="5" customWidth="1"/>
    <col min="13318" max="13318" width="9.140625" style="5"/>
    <col min="13319" max="13319" width="12.85546875" style="5" customWidth="1"/>
    <col min="13320" max="13320" width="9.140625" style="5"/>
    <col min="13321" max="13321" width="15" style="5" customWidth="1"/>
    <col min="13322" max="13322" width="14" style="5" customWidth="1"/>
    <col min="13323" max="13323" width="15.28515625" style="5" bestFit="1" customWidth="1"/>
    <col min="13324" max="13568" width="9.140625" style="5"/>
    <col min="13569" max="13569" width="2.7109375" style="5" customWidth="1"/>
    <col min="13570" max="13570" width="10.5703125" style="5" customWidth="1"/>
    <col min="13571" max="13572" width="5.7109375" style="5" customWidth="1"/>
    <col min="13573" max="13573" width="37.140625" style="5" customWidth="1"/>
    <col min="13574" max="13574" width="9.140625" style="5"/>
    <col min="13575" max="13575" width="12.85546875" style="5" customWidth="1"/>
    <col min="13576" max="13576" width="9.140625" style="5"/>
    <col min="13577" max="13577" width="15" style="5" customWidth="1"/>
    <col min="13578" max="13578" width="14" style="5" customWidth="1"/>
    <col min="13579" max="13579" width="15.28515625" style="5" bestFit="1" customWidth="1"/>
    <col min="13580" max="13824" width="9.140625" style="5"/>
    <col min="13825" max="13825" width="2.7109375" style="5" customWidth="1"/>
    <col min="13826" max="13826" width="10.5703125" style="5" customWidth="1"/>
    <col min="13827" max="13828" width="5.7109375" style="5" customWidth="1"/>
    <col min="13829" max="13829" width="37.140625" style="5" customWidth="1"/>
    <col min="13830" max="13830" width="9.140625" style="5"/>
    <col min="13831" max="13831" width="12.85546875" style="5" customWidth="1"/>
    <col min="13832" max="13832" width="9.140625" style="5"/>
    <col min="13833" max="13833" width="15" style="5" customWidth="1"/>
    <col min="13834" max="13834" width="14" style="5" customWidth="1"/>
    <col min="13835" max="13835" width="15.28515625" style="5" bestFit="1" customWidth="1"/>
    <col min="13836" max="14080" width="9.140625" style="5"/>
    <col min="14081" max="14081" width="2.7109375" style="5" customWidth="1"/>
    <col min="14082" max="14082" width="10.5703125" style="5" customWidth="1"/>
    <col min="14083" max="14084" width="5.7109375" style="5" customWidth="1"/>
    <col min="14085" max="14085" width="37.140625" style="5" customWidth="1"/>
    <col min="14086" max="14086" width="9.140625" style="5"/>
    <col min="14087" max="14087" width="12.85546875" style="5" customWidth="1"/>
    <col min="14088" max="14088" width="9.140625" style="5"/>
    <col min="14089" max="14089" width="15" style="5" customWidth="1"/>
    <col min="14090" max="14090" width="14" style="5" customWidth="1"/>
    <col min="14091" max="14091" width="15.28515625" style="5" bestFit="1" customWidth="1"/>
    <col min="14092" max="14336" width="9.140625" style="5"/>
    <col min="14337" max="14337" width="2.7109375" style="5" customWidth="1"/>
    <col min="14338" max="14338" width="10.5703125" style="5" customWidth="1"/>
    <col min="14339" max="14340" width="5.7109375" style="5" customWidth="1"/>
    <col min="14341" max="14341" width="37.140625" style="5" customWidth="1"/>
    <col min="14342" max="14342" width="9.140625" style="5"/>
    <col min="14343" max="14343" width="12.85546875" style="5" customWidth="1"/>
    <col min="14344" max="14344" width="9.140625" style="5"/>
    <col min="14345" max="14345" width="15" style="5" customWidth="1"/>
    <col min="14346" max="14346" width="14" style="5" customWidth="1"/>
    <col min="14347" max="14347" width="15.28515625" style="5" bestFit="1" customWidth="1"/>
    <col min="14348" max="14592" width="9.140625" style="5"/>
    <col min="14593" max="14593" width="2.7109375" style="5" customWidth="1"/>
    <col min="14594" max="14594" width="10.5703125" style="5" customWidth="1"/>
    <col min="14595" max="14596" width="5.7109375" style="5" customWidth="1"/>
    <col min="14597" max="14597" width="37.140625" style="5" customWidth="1"/>
    <col min="14598" max="14598" width="9.140625" style="5"/>
    <col min="14599" max="14599" width="12.85546875" style="5" customWidth="1"/>
    <col min="14600" max="14600" width="9.140625" style="5"/>
    <col min="14601" max="14601" width="15" style="5" customWidth="1"/>
    <col min="14602" max="14602" width="14" style="5" customWidth="1"/>
    <col min="14603" max="14603" width="15.28515625" style="5" bestFit="1" customWidth="1"/>
    <col min="14604" max="14848" width="9.140625" style="5"/>
    <col min="14849" max="14849" width="2.7109375" style="5" customWidth="1"/>
    <col min="14850" max="14850" width="10.5703125" style="5" customWidth="1"/>
    <col min="14851" max="14852" width="5.7109375" style="5" customWidth="1"/>
    <col min="14853" max="14853" width="37.140625" style="5" customWidth="1"/>
    <col min="14854" max="14854" width="9.140625" style="5"/>
    <col min="14855" max="14855" width="12.85546875" style="5" customWidth="1"/>
    <col min="14856" max="14856" width="9.140625" style="5"/>
    <col min="14857" max="14857" width="15" style="5" customWidth="1"/>
    <col min="14858" max="14858" width="14" style="5" customWidth="1"/>
    <col min="14859" max="14859" width="15.28515625" style="5" bestFit="1" customWidth="1"/>
    <col min="14860" max="15104" width="9.140625" style="5"/>
    <col min="15105" max="15105" width="2.7109375" style="5" customWidth="1"/>
    <col min="15106" max="15106" width="10.5703125" style="5" customWidth="1"/>
    <col min="15107" max="15108" width="5.7109375" style="5" customWidth="1"/>
    <col min="15109" max="15109" width="37.140625" style="5" customWidth="1"/>
    <col min="15110" max="15110" width="9.140625" style="5"/>
    <col min="15111" max="15111" width="12.85546875" style="5" customWidth="1"/>
    <col min="15112" max="15112" width="9.140625" style="5"/>
    <col min="15113" max="15113" width="15" style="5" customWidth="1"/>
    <col min="15114" max="15114" width="14" style="5" customWidth="1"/>
    <col min="15115" max="15115" width="15.28515625" style="5" bestFit="1" customWidth="1"/>
    <col min="15116" max="15360" width="9.140625" style="5"/>
    <col min="15361" max="15361" width="2.7109375" style="5" customWidth="1"/>
    <col min="15362" max="15362" width="10.5703125" style="5" customWidth="1"/>
    <col min="15363" max="15364" width="5.7109375" style="5" customWidth="1"/>
    <col min="15365" max="15365" width="37.140625" style="5" customWidth="1"/>
    <col min="15366" max="15366" width="9.140625" style="5"/>
    <col min="15367" max="15367" width="12.85546875" style="5" customWidth="1"/>
    <col min="15368" max="15368" width="9.140625" style="5"/>
    <col min="15369" max="15369" width="15" style="5" customWidth="1"/>
    <col min="15370" max="15370" width="14" style="5" customWidth="1"/>
    <col min="15371" max="15371" width="15.28515625" style="5" bestFit="1" customWidth="1"/>
    <col min="15372" max="15616" width="9.140625" style="5"/>
    <col min="15617" max="15617" width="2.7109375" style="5" customWidth="1"/>
    <col min="15618" max="15618" width="10.5703125" style="5" customWidth="1"/>
    <col min="15619" max="15620" width="5.7109375" style="5" customWidth="1"/>
    <col min="15621" max="15621" width="37.140625" style="5" customWidth="1"/>
    <col min="15622" max="15622" width="9.140625" style="5"/>
    <col min="15623" max="15623" width="12.85546875" style="5" customWidth="1"/>
    <col min="15624" max="15624" width="9.140625" style="5"/>
    <col min="15625" max="15625" width="15" style="5" customWidth="1"/>
    <col min="15626" max="15626" width="14" style="5" customWidth="1"/>
    <col min="15627" max="15627" width="15.28515625" style="5" bestFit="1" customWidth="1"/>
    <col min="15628" max="15872" width="9.140625" style="5"/>
    <col min="15873" max="15873" width="2.7109375" style="5" customWidth="1"/>
    <col min="15874" max="15874" width="10.5703125" style="5" customWidth="1"/>
    <col min="15875" max="15876" width="5.7109375" style="5" customWidth="1"/>
    <col min="15877" max="15877" width="37.140625" style="5" customWidth="1"/>
    <col min="15878" max="15878" width="9.140625" style="5"/>
    <col min="15879" max="15879" width="12.85546875" style="5" customWidth="1"/>
    <col min="15880" max="15880" width="9.140625" style="5"/>
    <col min="15881" max="15881" width="15" style="5" customWidth="1"/>
    <col min="15882" max="15882" width="14" style="5" customWidth="1"/>
    <col min="15883" max="15883" width="15.28515625" style="5" bestFit="1" customWidth="1"/>
    <col min="15884" max="16128" width="9.140625" style="5"/>
    <col min="16129" max="16129" width="2.7109375" style="5" customWidth="1"/>
    <col min="16130" max="16130" width="10.5703125" style="5" customWidth="1"/>
    <col min="16131" max="16132" width="5.7109375" style="5" customWidth="1"/>
    <col min="16133" max="16133" width="37.140625" style="5" customWidth="1"/>
    <col min="16134" max="16134" width="9.140625" style="5"/>
    <col min="16135" max="16135" width="12.85546875" style="5" customWidth="1"/>
    <col min="16136" max="16136" width="9.140625" style="5"/>
    <col min="16137" max="16137" width="15" style="5" customWidth="1"/>
    <col min="16138" max="16138" width="14" style="5" customWidth="1"/>
    <col min="16139" max="16139" width="15.28515625" style="5" bestFit="1" customWidth="1"/>
    <col min="16140" max="16384" width="9.140625" style="5"/>
  </cols>
  <sheetData>
    <row r="1" spans="2:10" ht="11.25" customHeight="1" x14ac:dyDescent="0.4">
      <c r="B1" s="47" t="s">
        <v>0</v>
      </c>
      <c r="C1" s="47"/>
      <c r="D1" s="48"/>
      <c r="E1" s="48"/>
      <c r="F1" s="48"/>
      <c r="G1" s="48"/>
      <c r="H1" s="48"/>
      <c r="I1" s="48"/>
      <c r="J1" s="48"/>
    </row>
    <row r="2" spans="2:10" ht="11.25" customHeight="1" x14ac:dyDescent="0.3">
      <c r="B2" s="1"/>
      <c r="C2" s="1"/>
      <c r="D2" s="2"/>
      <c r="E2" s="2"/>
      <c r="F2" s="2"/>
      <c r="G2" s="2"/>
      <c r="H2" s="2"/>
      <c r="I2" s="2"/>
      <c r="J2" s="2"/>
    </row>
    <row r="3" spans="2:10" ht="11.25" customHeight="1" x14ac:dyDescent="0.2">
      <c r="B3" s="49" t="s">
        <v>1</v>
      </c>
      <c r="C3" s="49"/>
      <c r="D3" s="49"/>
      <c r="E3" s="49"/>
      <c r="F3" s="49"/>
      <c r="G3" s="49"/>
      <c r="H3" s="49"/>
      <c r="I3" s="49"/>
      <c r="J3" s="49"/>
    </row>
    <row r="4" spans="2:10" ht="11.25" customHeight="1" x14ac:dyDescent="0.2">
      <c r="B4" s="50" t="s">
        <v>2</v>
      </c>
      <c r="C4" s="50"/>
      <c r="D4" s="50"/>
      <c r="E4" s="50"/>
      <c r="F4" s="50"/>
      <c r="G4" s="50"/>
      <c r="H4" s="50"/>
      <c r="I4" s="50"/>
      <c r="J4" s="50"/>
    </row>
    <row r="5" spans="2:10" ht="11.25" customHeight="1" x14ac:dyDescent="0.2">
      <c r="B5" s="50"/>
      <c r="C5" s="50"/>
      <c r="D5" s="50"/>
      <c r="E5" s="50"/>
      <c r="F5" s="50"/>
      <c r="G5" s="50"/>
      <c r="H5" s="50"/>
      <c r="I5" s="50"/>
      <c r="J5" s="50"/>
    </row>
    <row r="6" spans="2:10" ht="11.25" customHeight="1" x14ac:dyDescent="0.2">
      <c r="B6" s="3"/>
      <c r="C6" s="3"/>
      <c r="D6" s="4"/>
      <c r="E6" s="4"/>
      <c r="F6" s="4"/>
      <c r="G6" s="4"/>
    </row>
    <row r="7" spans="2:10" ht="11.25" customHeight="1" thickBot="1" x14ac:dyDescent="0.25">
      <c r="B7" s="3"/>
      <c r="C7" s="3"/>
      <c r="D7" s="4"/>
      <c r="E7" s="4"/>
      <c r="F7" s="4"/>
      <c r="G7" s="4"/>
    </row>
    <row r="8" spans="2:10" ht="11.25" customHeight="1" thickTop="1" x14ac:dyDescent="0.2">
      <c r="B8" s="6" t="s">
        <v>3</v>
      </c>
      <c r="C8" s="7" t="s">
        <v>4</v>
      </c>
      <c r="D8" s="38" t="s">
        <v>5</v>
      </c>
      <c r="E8" s="38"/>
      <c r="F8" s="38"/>
      <c r="G8" s="38"/>
      <c r="H8" s="38"/>
      <c r="I8" s="38"/>
      <c r="J8" s="39"/>
    </row>
    <row r="9" spans="2:10" ht="11.25" customHeight="1" x14ac:dyDescent="0.2">
      <c r="B9" s="8" t="s">
        <v>6</v>
      </c>
      <c r="C9" s="9" t="s">
        <v>7</v>
      </c>
      <c r="D9" s="40" t="s">
        <v>8</v>
      </c>
      <c r="E9" s="40"/>
      <c r="F9" s="40"/>
      <c r="G9" s="40"/>
      <c r="H9" s="40"/>
      <c r="I9" s="40"/>
      <c r="J9" s="41"/>
    </row>
    <row r="10" spans="2:10" ht="11.25" customHeight="1" x14ac:dyDescent="0.2">
      <c r="B10" s="8" t="s">
        <v>9</v>
      </c>
      <c r="C10" s="9" t="s">
        <v>10</v>
      </c>
      <c r="D10" s="40" t="s">
        <v>11</v>
      </c>
      <c r="E10" s="40"/>
      <c r="F10" s="40"/>
      <c r="G10" s="40"/>
      <c r="H10" s="40"/>
      <c r="I10" s="40"/>
      <c r="J10" s="41"/>
    </row>
    <row r="11" spans="2:10" ht="11.25" customHeight="1" x14ac:dyDescent="0.2">
      <c r="B11" s="10" t="s">
        <v>12</v>
      </c>
      <c r="C11" s="42" t="s">
        <v>13</v>
      </c>
      <c r="D11" s="42"/>
      <c r="E11" s="42"/>
      <c r="F11" s="42"/>
      <c r="G11" s="42"/>
      <c r="H11" s="42"/>
      <c r="I11" s="42"/>
      <c r="J11" s="43"/>
    </row>
    <row r="12" spans="2:10" ht="11.25" customHeight="1" x14ac:dyDescent="0.2">
      <c r="B12" s="10" t="s">
        <v>14</v>
      </c>
      <c r="C12" s="42" t="s">
        <v>15</v>
      </c>
      <c r="D12" s="42"/>
      <c r="E12" s="42"/>
      <c r="F12" s="42"/>
      <c r="G12" s="42"/>
      <c r="H12" s="42"/>
      <c r="I12" s="42"/>
      <c r="J12" s="43"/>
    </row>
    <row r="13" spans="2:10" ht="11.25" customHeight="1" x14ac:dyDescent="0.2">
      <c r="B13" s="44" t="s">
        <v>16</v>
      </c>
      <c r="C13" s="45"/>
      <c r="D13" s="45"/>
      <c r="E13" s="45"/>
      <c r="F13" s="45"/>
      <c r="G13" s="46" t="s">
        <v>17</v>
      </c>
      <c r="H13" s="46"/>
      <c r="I13" s="46"/>
      <c r="J13" s="11"/>
    </row>
    <row r="14" spans="2:10" ht="11.25" customHeight="1" x14ac:dyDescent="0.2">
      <c r="B14" s="60" t="s">
        <v>18</v>
      </c>
      <c r="C14" s="61"/>
      <c r="D14" s="61"/>
      <c r="E14" s="61"/>
      <c r="F14" s="61"/>
      <c r="G14" s="62">
        <v>0.6</v>
      </c>
      <c r="H14" s="62"/>
      <c r="I14" s="62"/>
      <c r="J14" s="12"/>
    </row>
    <row r="15" spans="2:10" ht="11.25" customHeight="1" x14ac:dyDescent="0.2">
      <c r="B15" s="63" t="s">
        <v>19</v>
      </c>
      <c r="C15" s="64"/>
      <c r="D15" s="64"/>
      <c r="E15" s="64"/>
      <c r="F15" s="64"/>
      <c r="G15" s="64"/>
      <c r="H15" s="64"/>
      <c r="I15" s="64"/>
      <c r="J15" s="13">
        <v>2021</v>
      </c>
    </row>
    <row r="16" spans="2:10" ht="11.25" customHeight="1" x14ac:dyDescent="0.2">
      <c r="B16" s="65" t="s">
        <v>20</v>
      </c>
      <c r="C16" s="66"/>
      <c r="D16" s="67">
        <f>I20+I30+I36+I42+I48+I61+I55+I25+I67+I73</f>
        <v>9778980</v>
      </c>
      <c r="E16" s="67"/>
      <c r="F16" s="67"/>
      <c r="G16" s="67"/>
      <c r="H16" s="67"/>
      <c r="I16" s="67"/>
      <c r="J16" s="14">
        <f>J20+J30+J36+J42+J48+J55+J61+J67+J73</f>
        <v>2419745</v>
      </c>
    </row>
    <row r="17" spans="2:10" ht="11.25" customHeight="1" x14ac:dyDescent="0.2">
      <c r="B17" s="68" t="s">
        <v>21</v>
      </c>
      <c r="C17" s="46"/>
      <c r="D17" s="64" t="s">
        <v>22</v>
      </c>
      <c r="E17" s="64"/>
      <c r="F17" s="64"/>
      <c r="G17" s="64"/>
      <c r="H17" s="64" t="s">
        <v>23</v>
      </c>
      <c r="I17" s="69" t="s">
        <v>24</v>
      </c>
      <c r="J17" s="51">
        <v>2021</v>
      </c>
    </row>
    <row r="18" spans="2:10" ht="11.25" customHeight="1" x14ac:dyDescent="0.2">
      <c r="B18" s="68"/>
      <c r="C18" s="46"/>
      <c r="D18" s="64"/>
      <c r="E18" s="64"/>
      <c r="F18" s="64"/>
      <c r="G18" s="64"/>
      <c r="H18" s="64"/>
      <c r="I18" s="69"/>
      <c r="J18" s="51"/>
    </row>
    <row r="19" spans="2:10" ht="11.25" customHeight="1" x14ac:dyDescent="0.2">
      <c r="B19" s="15" t="s">
        <v>25</v>
      </c>
      <c r="C19" s="16" t="s">
        <v>26</v>
      </c>
      <c r="D19" s="17">
        <v>1016</v>
      </c>
      <c r="E19" s="52" t="s">
        <v>27</v>
      </c>
      <c r="F19" s="52"/>
      <c r="G19" s="52"/>
      <c r="H19" s="18" t="s">
        <v>28</v>
      </c>
      <c r="I19" s="19" t="s">
        <v>29</v>
      </c>
      <c r="J19" s="20">
        <v>0.25</v>
      </c>
    </row>
    <row r="20" spans="2:10" ht="11.25" customHeight="1" x14ac:dyDescent="0.2">
      <c r="B20" s="53" t="s">
        <v>30</v>
      </c>
      <c r="C20" s="54"/>
      <c r="D20" s="54"/>
      <c r="E20" s="54"/>
      <c r="F20" s="54"/>
      <c r="G20" s="54"/>
      <c r="H20" s="21"/>
      <c r="I20" s="22">
        <f>400000+678979+1</f>
        <v>1078980</v>
      </c>
      <c r="J20" s="23">
        <f>I20*J19</f>
        <v>269745</v>
      </c>
    </row>
    <row r="21" spans="2:10" ht="11.25" customHeight="1" x14ac:dyDescent="0.2">
      <c r="B21" s="24" t="s">
        <v>31</v>
      </c>
      <c r="C21" s="25"/>
      <c r="D21" s="26">
        <v>333</v>
      </c>
      <c r="E21" s="55" t="s">
        <v>32</v>
      </c>
      <c r="F21" s="55"/>
      <c r="G21" s="55"/>
      <c r="H21" s="27"/>
      <c r="I21" s="28">
        <f>I20*2%</f>
        <v>21579.600000000002</v>
      </c>
      <c r="J21" s="29">
        <f>J20*2%</f>
        <v>5394.9000000000005</v>
      </c>
    </row>
    <row r="22" spans="2:10" ht="11.25" customHeight="1" x14ac:dyDescent="0.2">
      <c r="B22" s="24"/>
      <c r="C22" s="25"/>
      <c r="D22" s="26">
        <v>344</v>
      </c>
      <c r="E22" s="55" t="s">
        <v>33</v>
      </c>
      <c r="F22" s="55"/>
      <c r="G22" s="55"/>
      <c r="H22" s="27"/>
      <c r="I22" s="28">
        <f>I20*98%</f>
        <v>1057400.3999999999</v>
      </c>
      <c r="J22" s="29">
        <f>J20*98%</f>
        <v>264350.09999999998</v>
      </c>
    </row>
    <row r="23" spans="2:10" ht="11.25" customHeight="1" x14ac:dyDescent="0.2">
      <c r="B23" s="56" t="s">
        <v>34</v>
      </c>
      <c r="C23" s="57"/>
      <c r="D23" s="58" t="s">
        <v>35</v>
      </c>
      <c r="E23" s="58"/>
      <c r="F23" s="58"/>
      <c r="G23" s="58"/>
      <c r="H23" s="58"/>
      <c r="I23" s="58"/>
      <c r="J23" s="59"/>
    </row>
    <row r="24" spans="2:10" ht="11.25" customHeight="1" x14ac:dyDescent="0.2">
      <c r="B24" s="15" t="s">
        <v>25</v>
      </c>
      <c r="C24" s="16" t="s">
        <v>26</v>
      </c>
      <c r="D24" s="17">
        <v>1019</v>
      </c>
      <c r="E24" s="52" t="s">
        <v>36</v>
      </c>
      <c r="F24" s="52"/>
      <c r="G24" s="52"/>
      <c r="H24" s="18" t="s">
        <v>28</v>
      </c>
      <c r="I24" s="19" t="s">
        <v>29</v>
      </c>
      <c r="J24" s="20">
        <v>0.25</v>
      </c>
    </row>
    <row r="25" spans="2:10" ht="11.25" customHeight="1" x14ac:dyDescent="0.2">
      <c r="B25" s="53" t="s">
        <v>30</v>
      </c>
      <c r="C25" s="54"/>
      <c r="D25" s="54"/>
      <c r="E25" s="54"/>
      <c r="F25" s="54"/>
      <c r="G25" s="54"/>
      <c r="H25" s="21"/>
      <c r="I25" s="22">
        <v>300000</v>
      </c>
      <c r="J25" s="23">
        <f>I25*J24</f>
        <v>75000</v>
      </c>
    </row>
    <row r="26" spans="2:10" ht="11.25" customHeight="1" x14ac:dyDescent="0.2">
      <c r="B26" s="24" t="s">
        <v>31</v>
      </c>
      <c r="C26" s="25"/>
      <c r="D26" s="26">
        <v>333</v>
      </c>
      <c r="E26" s="55" t="s">
        <v>32</v>
      </c>
      <c r="F26" s="55"/>
      <c r="G26" s="55"/>
      <c r="H26" s="27"/>
      <c r="I26" s="28">
        <f>I25*2%</f>
        <v>6000</v>
      </c>
      <c r="J26" s="29">
        <f>J25*2%</f>
        <v>1500</v>
      </c>
    </row>
    <row r="27" spans="2:10" ht="11.25" customHeight="1" x14ac:dyDescent="0.2">
      <c r="B27" s="24"/>
      <c r="C27" s="25"/>
      <c r="D27" s="26">
        <v>344</v>
      </c>
      <c r="E27" s="55" t="s">
        <v>33</v>
      </c>
      <c r="F27" s="55"/>
      <c r="G27" s="55"/>
      <c r="H27" s="27"/>
      <c r="I27" s="28">
        <f>I25*98%</f>
        <v>294000</v>
      </c>
      <c r="J27" s="29">
        <f>J25*98%</f>
        <v>73500</v>
      </c>
    </row>
    <row r="28" spans="2:10" ht="11.25" customHeight="1" x14ac:dyDescent="0.2">
      <c r="B28" s="56" t="s">
        <v>34</v>
      </c>
      <c r="C28" s="57"/>
      <c r="D28" s="58" t="s">
        <v>35</v>
      </c>
      <c r="E28" s="58"/>
      <c r="F28" s="58"/>
      <c r="G28" s="58"/>
      <c r="H28" s="58"/>
      <c r="I28" s="58"/>
      <c r="J28" s="59"/>
    </row>
    <row r="29" spans="2:10" ht="11.25" customHeight="1" x14ac:dyDescent="0.2">
      <c r="B29" s="15" t="s">
        <v>37</v>
      </c>
      <c r="C29" s="16" t="s">
        <v>26</v>
      </c>
      <c r="D29" s="17">
        <v>2028</v>
      </c>
      <c r="E29" s="52" t="s">
        <v>38</v>
      </c>
      <c r="F29" s="52"/>
      <c r="G29" s="52"/>
      <c r="H29" s="64" t="s">
        <v>23</v>
      </c>
      <c r="I29" s="19" t="s">
        <v>29</v>
      </c>
      <c r="J29" s="20">
        <v>0.25</v>
      </c>
    </row>
    <row r="30" spans="2:10" ht="11.25" customHeight="1" x14ac:dyDescent="0.2">
      <c r="B30" s="53" t="s">
        <v>30</v>
      </c>
      <c r="C30" s="54"/>
      <c r="D30" s="54"/>
      <c r="E30" s="54"/>
      <c r="F30" s="54"/>
      <c r="G30" s="54"/>
      <c r="H30" s="64"/>
      <c r="I30" s="22">
        <v>3000000</v>
      </c>
      <c r="J30" s="23">
        <f>I30*J29</f>
        <v>750000</v>
      </c>
    </row>
    <row r="31" spans="2:10" ht="11.25" customHeight="1" x14ac:dyDescent="0.2">
      <c r="B31" s="70" t="s">
        <v>31</v>
      </c>
      <c r="C31" s="71"/>
      <c r="D31" s="26">
        <v>331</v>
      </c>
      <c r="E31" s="55" t="s">
        <v>39</v>
      </c>
      <c r="F31" s="55"/>
      <c r="G31" s="55"/>
      <c r="H31" s="72" t="s">
        <v>28</v>
      </c>
      <c r="I31" s="28">
        <f>I30*47%</f>
        <v>1410000</v>
      </c>
      <c r="J31" s="29">
        <f>J30*47%</f>
        <v>352500</v>
      </c>
    </row>
    <row r="32" spans="2:10" ht="11.25" customHeight="1" x14ac:dyDescent="0.2">
      <c r="B32" s="70"/>
      <c r="C32" s="71"/>
      <c r="D32" s="26">
        <v>333</v>
      </c>
      <c r="E32" s="55" t="s">
        <v>32</v>
      </c>
      <c r="F32" s="55"/>
      <c r="G32" s="55"/>
      <c r="H32" s="72"/>
      <c r="I32" s="28">
        <f>I30*43%</f>
        <v>1290000</v>
      </c>
      <c r="J32" s="29">
        <f>J30*43%</f>
        <v>322500</v>
      </c>
    </row>
    <row r="33" spans="2:10" ht="11.25" customHeight="1" x14ac:dyDescent="0.2">
      <c r="B33" s="70"/>
      <c r="C33" s="71"/>
      <c r="D33" s="26">
        <v>344</v>
      </c>
      <c r="E33" s="55" t="s">
        <v>33</v>
      </c>
      <c r="F33" s="55"/>
      <c r="G33" s="55"/>
      <c r="H33" s="72"/>
      <c r="I33" s="28">
        <f>I30*10%</f>
        <v>300000</v>
      </c>
      <c r="J33" s="29">
        <f>J30*10%</f>
        <v>75000</v>
      </c>
    </row>
    <row r="34" spans="2:10" ht="11.25" customHeight="1" x14ac:dyDescent="0.2">
      <c r="B34" s="56" t="s">
        <v>34</v>
      </c>
      <c r="C34" s="57"/>
      <c r="D34" s="58" t="s">
        <v>40</v>
      </c>
      <c r="E34" s="58"/>
      <c r="F34" s="58"/>
      <c r="G34" s="58"/>
      <c r="H34" s="58"/>
      <c r="I34" s="58"/>
      <c r="J34" s="59"/>
    </row>
    <row r="35" spans="2:10" ht="11.25" customHeight="1" x14ac:dyDescent="0.2">
      <c r="B35" s="15" t="s">
        <v>37</v>
      </c>
      <c r="C35" s="16" t="s">
        <v>26</v>
      </c>
      <c r="D35" s="17">
        <v>2029</v>
      </c>
      <c r="E35" s="52" t="s">
        <v>41</v>
      </c>
      <c r="F35" s="52"/>
      <c r="G35" s="52"/>
      <c r="H35" s="64" t="s">
        <v>23</v>
      </c>
      <c r="I35" s="19" t="s">
        <v>29</v>
      </c>
      <c r="J35" s="20">
        <v>0.25</v>
      </c>
    </row>
    <row r="36" spans="2:10" ht="11.25" customHeight="1" x14ac:dyDescent="0.2">
      <c r="B36" s="53" t="s">
        <v>30</v>
      </c>
      <c r="C36" s="54"/>
      <c r="D36" s="54"/>
      <c r="E36" s="54"/>
      <c r="F36" s="54"/>
      <c r="G36" s="54"/>
      <c r="H36" s="64"/>
      <c r="I36" s="22">
        <f>3100000-300000</f>
        <v>2800000</v>
      </c>
      <c r="J36" s="23">
        <f>I36*J35</f>
        <v>700000</v>
      </c>
    </row>
    <row r="37" spans="2:10" ht="11.25" customHeight="1" x14ac:dyDescent="0.2">
      <c r="B37" s="70" t="s">
        <v>31</v>
      </c>
      <c r="C37" s="71"/>
      <c r="D37" s="26">
        <v>331</v>
      </c>
      <c r="E37" s="55" t="s">
        <v>39</v>
      </c>
      <c r="F37" s="55"/>
      <c r="G37" s="55"/>
      <c r="H37" s="72" t="s">
        <v>28</v>
      </c>
      <c r="I37" s="28">
        <f>I36*47%</f>
        <v>1316000</v>
      </c>
      <c r="J37" s="29">
        <f>J36*47%</f>
        <v>329000</v>
      </c>
    </row>
    <row r="38" spans="2:10" ht="11.25" customHeight="1" x14ac:dyDescent="0.2">
      <c r="B38" s="70"/>
      <c r="C38" s="71"/>
      <c r="D38" s="26">
        <v>333</v>
      </c>
      <c r="E38" s="55" t="s">
        <v>32</v>
      </c>
      <c r="F38" s="55"/>
      <c r="G38" s="55"/>
      <c r="H38" s="72"/>
      <c r="I38" s="28">
        <f>I36*43%</f>
        <v>1204000</v>
      </c>
      <c r="J38" s="29">
        <f>J36*43%</f>
        <v>301000</v>
      </c>
    </row>
    <row r="39" spans="2:10" ht="11.25" customHeight="1" x14ac:dyDescent="0.2">
      <c r="B39" s="70"/>
      <c r="C39" s="71"/>
      <c r="D39" s="26">
        <v>344</v>
      </c>
      <c r="E39" s="55" t="s">
        <v>33</v>
      </c>
      <c r="F39" s="55"/>
      <c r="G39" s="55"/>
      <c r="H39" s="72"/>
      <c r="I39" s="28">
        <f>I36*10%</f>
        <v>280000</v>
      </c>
      <c r="J39" s="29">
        <f>J36*10%</f>
        <v>70000</v>
      </c>
    </row>
    <row r="40" spans="2:10" ht="11.25" customHeight="1" x14ac:dyDescent="0.2">
      <c r="B40" s="56" t="s">
        <v>34</v>
      </c>
      <c r="C40" s="57"/>
      <c r="D40" s="58" t="s">
        <v>42</v>
      </c>
      <c r="E40" s="58"/>
      <c r="F40" s="58"/>
      <c r="G40" s="58"/>
      <c r="H40" s="58"/>
      <c r="I40" s="58"/>
      <c r="J40" s="59"/>
    </row>
    <row r="41" spans="2:10" ht="11.25" customHeight="1" x14ac:dyDescent="0.2">
      <c r="B41" s="15" t="s">
        <v>37</v>
      </c>
      <c r="C41" s="16" t="s">
        <v>26</v>
      </c>
      <c r="D41" s="17">
        <v>2042</v>
      </c>
      <c r="E41" s="52" t="s">
        <v>43</v>
      </c>
      <c r="F41" s="52"/>
      <c r="G41" s="52"/>
      <c r="H41" s="64" t="s">
        <v>23</v>
      </c>
      <c r="I41" s="19" t="s">
        <v>29</v>
      </c>
      <c r="J41" s="20">
        <v>0.25</v>
      </c>
    </row>
    <row r="42" spans="2:10" ht="11.25" customHeight="1" x14ac:dyDescent="0.2">
      <c r="B42" s="53" t="s">
        <v>30</v>
      </c>
      <c r="C42" s="54"/>
      <c r="D42" s="54"/>
      <c r="E42" s="54"/>
      <c r="F42" s="54"/>
      <c r="G42" s="54"/>
      <c r="H42" s="64"/>
      <c r="I42" s="22">
        <v>1000000</v>
      </c>
      <c r="J42" s="23">
        <f>I42*J41</f>
        <v>250000</v>
      </c>
    </row>
    <row r="43" spans="2:10" ht="11.25" customHeight="1" x14ac:dyDescent="0.2">
      <c r="B43" s="70" t="s">
        <v>31</v>
      </c>
      <c r="C43" s="71"/>
      <c r="D43" s="26">
        <v>331</v>
      </c>
      <c r="E43" s="55" t="s">
        <v>39</v>
      </c>
      <c r="F43" s="55"/>
      <c r="G43" s="55"/>
      <c r="H43" s="72" t="s">
        <v>28</v>
      </c>
      <c r="I43" s="28">
        <f>I42*47%</f>
        <v>470000</v>
      </c>
      <c r="J43" s="29">
        <f>J42*47%</f>
        <v>117500</v>
      </c>
    </row>
    <row r="44" spans="2:10" ht="11.25" customHeight="1" x14ac:dyDescent="0.2">
      <c r="B44" s="70"/>
      <c r="C44" s="71"/>
      <c r="D44" s="26">
        <v>333</v>
      </c>
      <c r="E44" s="55" t="s">
        <v>32</v>
      </c>
      <c r="F44" s="55"/>
      <c r="G44" s="55"/>
      <c r="H44" s="72"/>
      <c r="I44" s="28">
        <f>I42*43%</f>
        <v>430000</v>
      </c>
      <c r="J44" s="29">
        <f>J42*43%</f>
        <v>107500</v>
      </c>
    </row>
    <row r="45" spans="2:10" ht="11.25" customHeight="1" x14ac:dyDescent="0.2">
      <c r="B45" s="70"/>
      <c r="C45" s="71"/>
      <c r="D45" s="26">
        <v>344</v>
      </c>
      <c r="E45" s="55" t="s">
        <v>33</v>
      </c>
      <c r="F45" s="55"/>
      <c r="G45" s="55"/>
      <c r="H45" s="72"/>
      <c r="I45" s="28">
        <f>I42*10%</f>
        <v>100000</v>
      </c>
      <c r="J45" s="29">
        <f>J42*10%</f>
        <v>25000</v>
      </c>
    </row>
    <row r="46" spans="2:10" ht="11.25" customHeight="1" x14ac:dyDescent="0.2">
      <c r="B46" s="56" t="s">
        <v>34</v>
      </c>
      <c r="C46" s="57"/>
      <c r="D46" s="58" t="s">
        <v>44</v>
      </c>
      <c r="E46" s="58"/>
      <c r="F46" s="58"/>
      <c r="G46" s="58"/>
      <c r="H46" s="58"/>
      <c r="I46" s="58"/>
      <c r="J46" s="59"/>
    </row>
    <row r="47" spans="2:10" ht="11.25" customHeight="1" x14ac:dyDescent="0.2">
      <c r="B47" s="15" t="s">
        <v>37</v>
      </c>
      <c r="C47" s="16" t="s">
        <v>26</v>
      </c>
      <c r="D47" s="17">
        <v>2043</v>
      </c>
      <c r="E47" s="52" t="s">
        <v>45</v>
      </c>
      <c r="F47" s="52"/>
      <c r="G47" s="52"/>
      <c r="H47" s="64" t="s">
        <v>23</v>
      </c>
      <c r="I47" s="19" t="s">
        <v>29</v>
      </c>
      <c r="J47" s="20">
        <v>0.25</v>
      </c>
    </row>
    <row r="48" spans="2:10" ht="11.25" customHeight="1" x14ac:dyDescent="0.2">
      <c r="B48" s="53" t="s">
        <v>30</v>
      </c>
      <c r="C48" s="54"/>
      <c r="D48" s="54"/>
      <c r="E48" s="54"/>
      <c r="F48" s="54"/>
      <c r="G48" s="54"/>
      <c r="H48" s="64"/>
      <c r="I48" s="22">
        <v>500000</v>
      </c>
      <c r="J48" s="23">
        <f>I48*J47</f>
        <v>125000</v>
      </c>
    </row>
    <row r="49" spans="2:10" ht="11.25" customHeight="1" x14ac:dyDescent="0.2">
      <c r="B49" s="70" t="s">
        <v>31</v>
      </c>
      <c r="C49" s="71"/>
      <c r="D49" s="26">
        <v>331</v>
      </c>
      <c r="E49" s="55" t="s">
        <v>39</v>
      </c>
      <c r="F49" s="55"/>
      <c r="G49" s="55"/>
      <c r="H49" s="72" t="s">
        <v>28</v>
      </c>
      <c r="I49" s="28">
        <f>I48*47%</f>
        <v>235000</v>
      </c>
      <c r="J49" s="29">
        <f>J48*47%</f>
        <v>58750</v>
      </c>
    </row>
    <row r="50" spans="2:10" ht="11.25" customHeight="1" x14ac:dyDescent="0.2">
      <c r="B50" s="70"/>
      <c r="C50" s="71"/>
      <c r="D50" s="26">
        <v>333</v>
      </c>
      <c r="E50" s="55" t="s">
        <v>32</v>
      </c>
      <c r="F50" s="55"/>
      <c r="G50" s="55"/>
      <c r="H50" s="72"/>
      <c r="I50" s="28">
        <f>I48*43%</f>
        <v>215000</v>
      </c>
      <c r="J50" s="29">
        <f>J48*43%</f>
        <v>53750</v>
      </c>
    </row>
    <row r="51" spans="2:10" ht="11.25" customHeight="1" x14ac:dyDescent="0.2">
      <c r="B51" s="70"/>
      <c r="C51" s="71"/>
      <c r="D51" s="26">
        <v>344</v>
      </c>
      <c r="E51" s="55" t="s">
        <v>33</v>
      </c>
      <c r="F51" s="55"/>
      <c r="G51" s="55"/>
      <c r="H51" s="72"/>
      <c r="I51" s="28">
        <f>I48*10%</f>
        <v>50000</v>
      </c>
      <c r="J51" s="29">
        <f>J48*10%</f>
        <v>12500</v>
      </c>
    </row>
    <row r="52" spans="2:10" ht="11.25" customHeight="1" thickBot="1" x14ac:dyDescent="0.25">
      <c r="B52" s="73" t="s">
        <v>34</v>
      </c>
      <c r="C52" s="74"/>
      <c r="D52" s="75" t="s">
        <v>46</v>
      </c>
      <c r="E52" s="75"/>
      <c r="F52" s="75"/>
      <c r="G52" s="75"/>
      <c r="H52" s="75"/>
      <c r="I52" s="75"/>
      <c r="J52" s="76"/>
    </row>
    <row r="53" spans="2:10" ht="11.25" customHeight="1" thickTop="1" thickBot="1" x14ac:dyDescent="0.25">
      <c r="B53" s="30"/>
      <c r="C53" s="30"/>
      <c r="D53" s="31"/>
      <c r="E53" s="31"/>
      <c r="F53" s="31"/>
      <c r="G53" s="31"/>
      <c r="H53" s="31"/>
      <c r="I53" s="31"/>
      <c r="J53" s="31"/>
    </row>
    <row r="54" spans="2:10" ht="11.25" customHeight="1" thickTop="1" x14ac:dyDescent="0.2">
      <c r="B54" s="32" t="s">
        <v>37</v>
      </c>
      <c r="C54" s="33" t="s">
        <v>26</v>
      </c>
      <c r="D54" s="34">
        <v>2044</v>
      </c>
      <c r="E54" s="77" t="s">
        <v>47</v>
      </c>
      <c r="F54" s="77"/>
      <c r="G54" s="77"/>
      <c r="H54" s="78" t="s">
        <v>23</v>
      </c>
      <c r="I54" s="35" t="s">
        <v>29</v>
      </c>
      <c r="J54" s="36">
        <v>0.25</v>
      </c>
    </row>
    <row r="55" spans="2:10" ht="11.25" customHeight="1" x14ac:dyDescent="0.2">
      <c r="B55" s="53" t="s">
        <v>30</v>
      </c>
      <c r="C55" s="54"/>
      <c r="D55" s="54"/>
      <c r="E55" s="54"/>
      <c r="F55" s="54"/>
      <c r="G55" s="54"/>
      <c r="H55" s="64"/>
      <c r="I55" s="22">
        <v>500000</v>
      </c>
      <c r="J55" s="23">
        <f>I55*J54</f>
        <v>125000</v>
      </c>
    </row>
    <row r="56" spans="2:10" ht="11.25" customHeight="1" x14ac:dyDescent="0.2">
      <c r="B56" s="70" t="s">
        <v>31</v>
      </c>
      <c r="C56" s="71"/>
      <c r="D56" s="26">
        <v>331</v>
      </c>
      <c r="E56" s="55" t="s">
        <v>39</v>
      </c>
      <c r="F56" s="55"/>
      <c r="G56" s="55"/>
      <c r="H56" s="72" t="s">
        <v>28</v>
      </c>
      <c r="I56" s="28">
        <f>I55*47%</f>
        <v>235000</v>
      </c>
      <c r="J56" s="29">
        <f>J55*47%</f>
        <v>58750</v>
      </c>
    </row>
    <row r="57" spans="2:10" ht="11.25" customHeight="1" x14ac:dyDescent="0.2">
      <c r="B57" s="70"/>
      <c r="C57" s="71"/>
      <c r="D57" s="26">
        <v>333</v>
      </c>
      <c r="E57" s="55" t="s">
        <v>32</v>
      </c>
      <c r="F57" s="55"/>
      <c r="G57" s="55"/>
      <c r="H57" s="72"/>
      <c r="I57" s="28">
        <f>I55*43%</f>
        <v>215000</v>
      </c>
      <c r="J57" s="29">
        <f>J55*43%</f>
        <v>53750</v>
      </c>
    </row>
    <row r="58" spans="2:10" ht="11.25" customHeight="1" x14ac:dyDescent="0.2">
      <c r="B58" s="70"/>
      <c r="C58" s="71"/>
      <c r="D58" s="26">
        <v>344</v>
      </c>
      <c r="E58" s="55" t="s">
        <v>33</v>
      </c>
      <c r="F58" s="55"/>
      <c r="G58" s="55"/>
      <c r="H58" s="72"/>
      <c r="I58" s="28">
        <f>I55*10%</f>
        <v>50000</v>
      </c>
      <c r="J58" s="29">
        <f>J55*10%</f>
        <v>12500</v>
      </c>
    </row>
    <row r="59" spans="2:10" ht="11.25" customHeight="1" x14ac:dyDescent="0.2">
      <c r="B59" s="56" t="s">
        <v>34</v>
      </c>
      <c r="C59" s="57"/>
      <c r="D59" s="58" t="s">
        <v>48</v>
      </c>
      <c r="E59" s="58"/>
      <c r="F59" s="58"/>
      <c r="G59" s="58"/>
      <c r="H59" s="58"/>
      <c r="I59" s="58"/>
      <c r="J59" s="59"/>
    </row>
    <row r="60" spans="2:10" ht="11.25" customHeight="1" x14ac:dyDescent="0.2">
      <c r="B60" s="15" t="s">
        <v>37</v>
      </c>
      <c r="C60" s="16" t="s">
        <v>26</v>
      </c>
      <c r="D60" s="17">
        <v>2045</v>
      </c>
      <c r="E60" s="52" t="s">
        <v>49</v>
      </c>
      <c r="F60" s="52"/>
      <c r="G60" s="52"/>
      <c r="H60" s="64" t="s">
        <v>23</v>
      </c>
      <c r="I60" s="19" t="s">
        <v>29</v>
      </c>
      <c r="J60" s="20">
        <v>0.25</v>
      </c>
    </row>
    <row r="61" spans="2:10" ht="11.25" customHeight="1" x14ac:dyDescent="0.2">
      <c r="B61" s="53" t="s">
        <v>30</v>
      </c>
      <c r="C61" s="54"/>
      <c r="D61" s="54"/>
      <c r="E61" s="54"/>
      <c r="F61" s="54"/>
      <c r="G61" s="54"/>
      <c r="H61" s="64"/>
      <c r="I61" s="22">
        <v>500000</v>
      </c>
      <c r="J61" s="23">
        <f>I61*J60</f>
        <v>125000</v>
      </c>
    </row>
    <row r="62" spans="2:10" ht="11.25" customHeight="1" x14ac:dyDescent="0.2">
      <c r="B62" s="70" t="s">
        <v>31</v>
      </c>
      <c r="C62" s="71"/>
      <c r="D62" s="26">
        <v>331</v>
      </c>
      <c r="E62" s="55" t="s">
        <v>39</v>
      </c>
      <c r="F62" s="55"/>
      <c r="G62" s="55"/>
      <c r="H62" s="72" t="s">
        <v>28</v>
      </c>
      <c r="I62" s="28">
        <f>I61*47%</f>
        <v>235000</v>
      </c>
      <c r="J62" s="29">
        <f>J61*47%</f>
        <v>58750</v>
      </c>
    </row>
    <row r="63" spans="2:10" ht="11.25" customHeight="1" x14ac:dyDescent="0.2">
      <c r="B63" s="70"/>
      <c r="C63" s="71"/>
      <c r="D63" s="26">
        <v>333</v>
      </c>
      <c r="E63" s="55" t="s">
        <v>32</v>
      </c>
      <c r="F63" s="55"/>
      <c r="G63" s="55"/>
      <c r="H63" s="72"/>
      <c r="I63" s="28">
        <f>I61*43%</f>
        <v>215000</v>
      </c>
      <c r="J63" s="29">
        <f>J61*43%</f>
        <v>53750</v>
      </c>
    </row>
    <row r="64" spans="2:10" ht="11.25" customHeight="1" x14ac:dyDescent="0.2">
      <c r="B64" s="70"/>
      <c r="C64" s="71"/>
      <c r="D64" s="26">
        <v>344</v>
      </c>
      <c r="E64" s="55" t="s">
        <v>33</v>
      </c>
      <c r="F64" s="55"/>
      <c r="G64" s="55"/>
      <c r="H64" s="72"/>
      <c r="I64" s="28">
        <f>I61*10%</f>
        <v>50000</v>
      </c>
      <c r="J64" s="29">
        <f>J61*10%</f>
        <v>12500</v>
      </c>
    </row>
    <row r="65" spans="2:10" ht="11.25" customHeight="1" x14ac:dyDescent="0.2">
      <c r="B65" s="56" t="s">
        <v>34</v>
      </c>
      <c r="C65" s="57"/>
      <c r="D65" s="58" t="s">
        <v>50</v>
      </c>
      <c r="E65" s="58"/>
      <c r="F65" s="58"/>
      <c r="G65" s="58"/>
      <c r="H65" s="58"/>
      <c r="I65" s="58"/>
      <c r="J65" s="59"/>
    </row>
    <row r="66" spans="2:10" ht="11.25" customHeight="1" x14ac:dyDescent="0.2">
      <c r="B66" s="15" t="s">
        <v>37</v>
      </c>
      <c r="C66" s="16" t="s">
        <v>26</v>
      </c>
      <c r="D66" s="17">
        <v>2046</v>
      </c>
      <c r="E66" s="52" t="s">
        <v>51</v>
      </c>
      <c r="F66" s="52"/>
      <c r="G66" s="52"/>
      <c r="H66" s="64" t="s">
        <v>23</v>
      </c>
      <c r="I66" s="19" t="s">
        <v>29</v>
      </c>
      <c r="J66" s="20">
        <v>0.25</v>
      </c>
    </row>
    <row r="67" spans="2:10" ht="11.25" customHeight="1" x14ac:dyDescent="0.2">
      <c r="B67" s="53" t="s">
        <v>30</v>
      </c>
      <c r="C67" s="54"/>
      <c r="D67" s="54"/>
      <c r="E67" s="54"/>
      <c r="F67" s="54"/>
      <c r="G67" s="54"/>
      <c r="H67" s="64"/>
      <c r="I67" s="22">
        <v>100000</v>
      </c>
      <c r="J67" s="23">
        <f>I67*J66</f>
        <v>25000</v>
      </c>
    </row>
    <row r="68" spans="2:10" ht="11.25" customHeight="1" x14ac:dyDescent="0.2">
      <c r="B68" s="70" t="s">
        <v>31</v>
      </c>
      <c r="C68" s="71"/>
      <c r="D68" s="26">
        <v>331</v>
      </c>
      <c r="E68" s="55" t="s">
        <v>39</v>
      </c>
      <c r="F68" s="55"/>
      <c r="G68" s="55"/>
      <c r="H68" s="72" t="s">
        <v>28</v>
      </c>
      <c r="I68" s="28">
        <f>I67*47%</f>
        <v>47000</v>
      </c>
      <c r="J68" s="29">
        <f>J67*47%</f>
        <v>11750</v>
      </c>
    </row>
    <row r="69" spans="2:10" ht="11.25" customHeight="1" x14ac:dyDescent="0.2">
      <c r="B69" s="70"/>
      <c r="C69" s="71"/>
      <c r="D69" s="26">
        <v>333</v>
      </c>
      <c r="E69" s="55" t="s">
        <v>32</v>
      </c>
      <c r="F69" s="55"/>
      <c r="G69" s="55"/>
      <c r="H69" s="72"/>
      <c r="I69" s="28">
        <f>I67*43%</f>
        <v>43000</v>
      </c>
      <c r="J69" s="29">
        <f>J67*43%</f>
        <v>10750</v>
      </c>
    </row>
    <row r="70" spans="2:10" ht="11.25" customHeight="1" x14ac:dyDescent="0.2">
      <c r="B70" s="70"/>
      <c r="C70" s="71"/>
      <c r="D70" s="26">
        <v>344</v>
      </c>
      <c r="E70" s="55" t="s">
        <v>33</v>
      </c>
      <c r="F70" s="55"/>
      <c r="G70" s="55"/>
      <c r="H70" s="72"/>
      <c r="I70" s="28">
        <f>I67*10%</f>
        <v>10000</v>
      </c>
      <c r="J70" s="29">
        <f>J67*10%</f>
        <v>2500</v>
      </c>
    </row>
    <row r="71" spans="2:10" ht="11.25" customHeight="1" x14ac:dyDescent="0.2">
      <c r="B71" s="56" t="s">
        <v>34</v>
      </c>
      <c r="C71" s="57"/>
      <c r="D71" s="58" t="s">
        <v>48</v>
      </c>
      <c r="E71" s="58"/>
      <c r="F71" s="58"/>
      <c r="G71" s="58"/>
      <c r="H71" s="58"/>
      <c r="I71" s="58"/>
      <c r="J71" s="59"/>
    </row>
    <row r="72" spans="2:10" ht="11.25" customHeight="1" x14ac:dyDescent="0.2">
      <c r="B72" s="15" t="s">
        <v>37</v>
      </c>
      <c r="C72" s="16" t="s">
        <v>26</v>
      </c>
      <c r="D72" s="17">
        <v>961</v>
      </c>
      <c r="E72" s="52" t="s">
        <v>53</v>
      </c>
      <c r="F72" s="52"/>
      <c r="G72" s="52"/>
      <c r="H72" s="64" t="s">
        <v>23</v>
      </c>
      <c r="I72" s="19" t="s">
        <v>29</v>
      </c>
      <c r="J72" s="20">
        <v>0.25</v>
      </c>
    </row>
    <row r="73" spans="2:10" ht="11.25" customHeight="1" x14ac:dyDescent="0.2">
      <c r="B73" s="53" t="s">
        <v>30</v>
      </c>
      <c r="C73" s="54"/>
      <c r="D73" s="54"/>
      <c r="E73" s="54"/>
      <c r="F73" s="54"/>
      <c r="G73" s="54"/>
      <c r="H73" s="64"/>
      <c r="I73" s="22">
        <v>0</v>
      </c>
      <c r="J73" s="23">
        <v>50000</v>
      </c>
    </row>
    <row r="74" spans="2:10" ht="11.25" customHeight="1" x14ac:dyDescent="0.2">
      <c r="B74" s="70" t="s">
        <v>31</v>
      </c>
      <c r="C74" s="71"/>
      <c r="D74" s="26">
        <v>331</v>
      </c>
      <c r="E74" s="55" t="s">
        <v>39</v>
      </c>
      <c r="F74" s="55"/>
      <c r="G74" s="55"/>
      <c r="H74" s="72" t="s">
        <v>28</v>
      </c>
      <c r="I74" s="28">
        <f>I73*47%</f>
        <v>0</v>
      </c>
      <c r="J74" s="29">
        <f>J73*47%</f>
        <v>23500</v>
      </c>
    </row>
    <row r="75" spans="2:10" ht="11.25" customHeight="1" x14ac:dyDescent="0.2">
      <c r="B75" s="70"/>
      <c r="C75" s="71"/>
      <c r="D75" s="26">
        <v>333</v>
      </c>
      <c r="E75" s="55" t="s">
        <v>32</v>
      </c>
      <c r="F75" s="55"/>
      <c r="G75" s="55"/>
      <c r="H75" s="72"/>
      <c r="I75" s="28">
        <f>I73*43%</f>
        <v>0</v>
      </c>
      <c r="J75" s="29">
        <f>J73*43%</f>
        <v>21500</v>
      </c>
    </row>
    <row r="76" spans="2:10" ht="11.25" customHeight="1" x14ac:dyDescent="0.2">
      <c r="B76" s="70"/>
      <c r="C76" s="71"/>
      <c r="D76" s="26">
        <v>344</v>
      </c>
      <c r="E76" s="55" t="s">
        <v>33</v>
      </c>
      <c r="F76" s="55"/>
      <c r="G76" s="55"/>
      <c r="H76" s="72"/>
      <c r="I76" s="28">
        <f>I73*10%</f>
        <v>0</v>
      </c>
      <c r="J76" s="29">
        <f>J73*10%</f>
        <v>5000</v>
      </c>
    </row>
    <row r="77" spans="2:10" ht="11.25" customHeight="1" x14ac:dyDescent="0.2">
      <c r="B77" s="56" t="s">
        <v>34</v>
      </c>
      <c r="C77" s="57"/>
      <c r="D77" s="58" t="s">
        <v>54</v>
      </c>
      <c r="E77" s="58"/>
      <c r="F77" s="58"/>
      <c r="G77" s="58"/>
      <c r="H77" s="58"/>
      <c r="I77" s="58"/>
      <c r="J77" s="59"/>
    </row>
    <row r="78" spans="2:10" ht="11.25" customHeight="1" thickBot="1" x14ac:dyDescent="0.25">
      <c r="B78" s="79" t="s">
        <v>52</v>
      </c>
      <c r="C78" s="80"/>
      <c r="D78" s="80"/>
      <c r="E78" s="80"/>
      <c r="F78" s="80"/>
      <c r="G78" s="80"/>
      <c r="H78" s="81"/>
      <c r="I78" s="81"/>
      <c r="J78" s="82"/>
    </row>
    <row r="79" spans="2:10" ht="11.25" customHeight="1" thickTop="1" x14ac:dyDescent="0.2"/>
  </sheetData>
  <mergeCells count="113">
    <mergeCell ref="B71:C71"/>
    <mergeCell ref="D71:J71"/>
    <mergeCell ref="B78:J78"/>
    <mergeCell ref="B65:C65"/>
    <mergeCell ref="D65:J65"/>
    <mergeCell ref="E66:G66"/>
    <mergeCell ref="H66:H67"/>
    <mergeCell ref="B67:G67"/>
    <mergeCell ref="B68:C70"/>
    <mergeCell ref="E68:G68"/>
    <mergeCell ref="H68:H70"/>
    <mergeCell ref="E69:G69"/>
    <mergeCell ref="E70:G70"/>
    <mergeCell ref="B77:C77"/>
    <mergeCell ref="D77:J77"/>
    <mergeCell ref="E72:G72"/>
    <mergeCell ref="H72:H73"/>
    <mergeCell ref="B73:G73"/>
    <mergeCell ref="B74:C76"/>
    <mergeCell ref="E74:G74"/>
    <mergeCell ref="H74:H76"/>
    <mergeCell ref="E75:G75"/>
    <mergeCell ref="E76:G76"/>
    <mergeCell ref="B59:C59"/>
    <mergeCell ref="D59:J59"/>
    <mergeCell ref="E60:G60"/>
    <mergeCell ref="H60:H61"/>
    <mergeCell ref="B61:G61"/>
    <mergeCell ref="B62:C64"/>
    <mergeCell ref="E62:G62"/>
    <mergeCell ref="H62:H64"/>
    <mergeCell ref="E63:G63"/>
    <mergeCell ref="E64:G64"/>
    <mergeCell ref="B52:C52"/>
    <mergeCell ref="D52:J52"/>
    <mergeCell ref="E54:G54"/>
    <mergeCell ref="H54:H55"/>
    <mergeCell ref="B55:G55"/>
    <mergeCell ref="B56:C58"/>
    <mergeCell ref="E56:G56"/>
    <mergeCell ref="H56:H58"/>
    <mergeCell ref="E57:G57"/>
    <mergeCell ref="E58:G58"/>
    <mergeCell ref="B46:C46"/>
    <mergeCell ref="D46:J46"/>
    <mergeCell ref="E47:G47"/>
    <mergeCell ref="H47:H48"/>
    <mergeCell ref="B48:G48"/>
    <mergeCell ref="B49:C51"/>
    <mergeCell ref="E49:G49"/>
    <mergeCell ref="H49:H51"/>
    <mergeCell ref="E50:G50"/>
    <mergeCell ref="E51:G51"/>
    <mergeCell ref="B40:C40"/>
    <mergeCell ref="D40:J40"/>
    <mergeCell ref="E41:G41"/>
    <mergeCell ref="H41:H42"/>
    <mergeCell ref="B42:G42"/>
    <mergeCell ref="B43:C45"/>
    <mergeCell ref="E43:G43"/>
    <mergeCell ref="H43:H45"/>
    <mergeCell ref="E44:G44"/>
    <mergeCell ref="E45:G45"/>
    <mergeCell ref="B34:C34"/>
    <mergeCell ref="D34:J34"/>
    <mergeCell ref="E35:G35"/>
    <mergeCell ref="H35:H36"/>
    <mergeCell ref="B36:G36"/>
    <mergeCell ref="B37:C39"/>
    <mergeCell ref="E37:G37"/>
    <mergeCell ref="H37:H39"/>
    <mergeCell ref="E38:G38"/>
    <mergeCell ref="E39:G39"/>
    <mergeCell ref="E29:G29"/>
    <mergeCell ref="H29:H30"/>
    <mergeCell ref="B30:G30"/>
    <mergeCell ref="B31:C33"/>
    <mergeCell ref="E31:G31"/>
    <mergeCell ref="H31:H33"/>
    <mergeCell ref="E32:G32"/>
    <mergeCell ref="E33:G33"/>
    <mergeCell ref="E24:G24"/>
    <mergeCell ref="B25:G25"/>
    <mergeCell ref="E26:G26"/>
    <mergeCell ref="E27:G27"/>
    <mergeCell ref="B28:C28"/>
    <mergeCell ref="D28:J28"/>
    <mergeCell ref="J17:J18"/>
    <mergeCell ref="E19:G19"/>
    <mergeCell ref="B20:G20"/>
    <mergeCell ref="E21:G21"/>
    <mergeCell ref="E22:G22"/>
    <mergeCell ref="B23:C23"/>
    <mergeCell ref="D23:J23"/>
    <mergeCell ref="B14:F14"/>
    <mergeCell ref="G14:I14"/>
    <mergeCell ref="B15:I15"/>
    <mergeCell ref="B16:C16"/>
    <mergeCell ref="D16:I16"/>
    <mergeCell ref="B17:C18"/>
    <mergeCell ref="D17:G18"/>
    <mergeCell ref="H17:H18"/>
    <mergeCell ref="I17:I18"/>
    <mergeCell ref="D8:J8"/>
    <mergeCell ref="D9:J9"/>
    <mergeCell ref="D10:J10"/>
    <mergeCell ref="C11:J11"/>
    <mergeCell ref="C12:J12"/>
    <mergeCell ref="B13:F13"/>
    <mergeCell ref="G13:I13"/>
    <mergeCell ref="B1:J1"/>
    <mergeCell ref="B3:J3"/>
    <mergeCell ref="B4:J5"/>
  </mergeCells>
  <pageMargins left="0.51181102362204722" right="0.51181102362204722" top="0.78740157480314965" bottom="0.78740157480314965" header="0.31496062992125984" footer="0.31496062992125984"/>
  <pageSetup paperSize="9" scale="75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Contabilidade</dc:creator>
  <cp:lastModifiedBy>Contabilidade</cp:lastModifiedBy>
  <cp:lastPrinted>2020-07-10T14:32:34Z</cp:lastPrinted>
  <dcterms:created xsi:type="dcterms:W3CDTF">2020-07-10T14:25:01Z</dcterms:created>
  <dcterms:modified xsi:type="dcterms:W3CDTF">2020-08-13T13:31:46Z</dcterms:modified>
</cp:coreProperties>
</file>