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\\servidor\ARQUIVOS DIVERSOS\CONTABILIDADE 2022 EM DIANTE\AUDIENCIAS PUBLICAS\2024\R.I.P. 1 Q\"/>
    </mc:Choice>
  </mc:AlternateContent>
  <xr:revisionPtr revIDLastSave="0" documentId="13_ncr:1_{12C7F7EF-905B-4D37-BDBC-F5EA1A92D358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BASE DE DADOS" sheetId="2" r:id="rId1"/>
    <sheet name="R.M.Q." sheetId="1" r:id="rId2"/>
  </sheets>
  <definedNames>
    <definedName name="OLE_LINK1" localSheetId="1">'R.M.Q.'!$B$11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2" l="1"/>
  <c r="F26" i="2" l="1"/>
  <c r="D21" i="2"/>
  <c r="D24" i="2"/>
  <c r="D22" i="2"/>
  <c r="E20" i="2"/>
  <c r="G10" i="2"/>
  <c r="F10" i="2"/>
  <c r="E10" i="2"/>
  <c r="D10" i="2"/>
  <c r="C10" i="2"/>
  <c r="G24" i="2"/>
  <c r="F24" i="2"/>
  <c r="E24" i="2"/>
  <c r="C24" i="2"/>
  <c r="F19" i="2"/>
  <c r="F20" i="2"/>
  <c r="F21" i="2"/>
  <c r="F22" i="2"/>
  <c r="E23" i="2" l="1"/>
  <c r="D5" i="2" l="1"/>
  <c r="C20" i="2" l="1"/>
  <c r="D41" i="1" l="1"/>
  <c r="E5" i="2"/>
  <c r="F5" i="2" s="1"/>
  <c r="C9" i="2"/>
  <c r="D9" i="2" s="1"/>
  <c r="F27" i="1" l="1"/>
  <c r="F41" i="1" s="1"/>
  <c r="F26" i="1"/>
  <c r="F40" i="1" s="1"/>
  <c r="F23" i="1"/>
  <c r="F37" i="1" s="1"/>
  <c r="F22" i="1"/>
  <c r="F36" i="1" s="1"/>
  <c r="F21" i="1"/>
  <c r="F35" i="1" s="1"/>
  <c r="F20" i="1"/>
  <c r="F34" i="1" s="1"/>
  <c r="C24" i="1"/>
  <c r="C20" i="1"/>
  <c r="E41" i="1" l="1"/>
  <c r="D40" i="1"/>
  <c r="D37" i="1"/>
  <c r="D36" i="1"/>
  <c r="E35" i="1"/>
  <c r="E34" i="1"/>
  <c r="D34" i="1"/>
  <c r="D35" i="1"/>
  <c r="E20" i="1"/>
  <c r="D24" i="1"/>
  <c r="D20" i="1"/>
  <c r="G25" i="2"/>
  <c r="F25" i="2"/>
  <c r="E40" i="1" s="1"/>
  <c r="E37" i="1"/>
  <c r="E36" i="1"/>
  <c r="G9" i="2"/>
  <c r="F23" i="2" l="1"/>
  <c r="E38" i="1" s="1"/>
  <c r="F24" i="1"/>
  <c r="F38" i="1" s="1"/>
  <c r="E9" i="2"/>
  <c r="D12" i="2"/>
  <c r="E12" i="2" s="1"/>
  <c r="D11" i="2"/>
  <c r="D8" i="2"/>
  <c r="D7" i="2"/>
  <c r="D6" i="2"/>
  <c r="D26" i="2"/>
  <c r="C41" i="1" s="1"/>
  <c r="D25" i="2"/>
  <c r="C40" i="1" s="1"/>
  <c r="D20" i="2"/>
  <c r="C22" i="2"/>
  <c r="G22" i="2" s="1"/>
  <c r="C37" i="1" s="1"/>
  <c r="C21" i="2"/>
  <c r="G21" i="2" s="1"/>
  <c r="C36" i="1" s="1"/>
  <c r="C19" i="2"/>
  <c r="D19" i="2" s="1"/>
  <c r="F12" i="2" l="1"/>
  <c r="E27" i="1"/>
  <c r="C26" i="1"/>
  <c r="D26" i="1"/>
  <c r="E11" i="2"/>
  <c r="C27" i="1"/>
  <c r="D27" i="1"/>
  <c r="E39" i="1"/>
  <c r="F25" i="1"/>
  <c r="F39" i="1" s="1"/>
  <c r="C23" i="1"/>
  <c r="D23" i="1"/>
  <c r="E8" i="2"/>
  <c r="C22" i="1"/>
  <c r="D22" i="1"/>
  <c r="E7" i="2"/>
  <c r="C25" i="1"/>
  <c r="D25" i="1"/>
  <c r="C21" i="1"/>
  <c r="D21" i="1"/>
  <c r="F9" i="2"/>
  <c r="E24" i="1"/>
  <c r="C23" i="2"/>
  <c r="G20" i="2"/>
  <c r="C35" i="1" s="1"/>
  <c r="E6" i="2"/>
  <c r="G19" i="2"/>
  <c r="C34" i="1" s="1"/>
  <c r="D39" i="1"/>
  <c r="D38" i="1"/>
  <c r="F11" i="2" l="1"/>
  <c r="E26" i="1"/>
  <c r="F8" i="2"/>
  <c r="E23" i="1"/>
  <c r="F7" i="2"/>
  <c r="E22" i="1"/>
  <c r="F6" i="2"/>
  <c r="E21" i="1"/>
  <c r="E25" i="1"/>
  <c r="G23" i="2"/>
  <c r="C38" i="1" s="1"/>
  <c r="D23" i="2"/>
  <c r="C39" i="1" l="1"/>
</calcChain>
</file>

<file path=xl/sharedStrings.xml><?xml version="1.0" encoding="utf-8"?>
<sst xmlns="http://schemas.openxmlformats.org/spreadsheetml/2006/main" count="84" uniqueCount="42">
  <si>
    <t>DEMONSTRAÇÃO E AVALIAÇÃO DAS METAS FISCAIS</t>
  </si>
  <si>
    <t xml:space="preserve">                               A presente avaliação e demonstração têm como referência a metodologia orientada pela Secretaria do Tesouro Nacional.</t>
  </si>
  <si>
    <t xml:space="preserve">                              Para o planejamento e execução orçamentária do exercício, em função da necessidade de planejamento mensal, (LC 101, art. 8º), as metas foram desdobradas mensalmente e seguem demonstradas, para efeitos de avaliação, em metas quadrimestrais:</t>
  </si>
  <si>
    <t>ESPECIFICAÇÃO</t>
  </si>
  <si>
    <t>Exercício</t>
  </si>
  <si>
    <t>Quadrimestre</t>
  </si>
  <si>
    <t>Fixadas na LDO</t>
  </si>
  <si>
    <t>Receita Total</t>
  </si>
  <si>
    <t>Receitas Primárias (I)</t>
  </si>
  <si>
    <t>Despesa Total</t>
  </si>
  <si>
    <t>Despesas Primárias (II)</t>
  </si>
  <si>
    <t>Resultado Primário (III) = (I – II)</t>
  </si>
  <si>
    <t>Resultado Nominal</t>
  </si>
  <si>
    <t xml:space="preserve">Dívida Pública Consolidada </t>
  </si>
  <si>
    <t xml:space="preserve">Dívida Consolidada Líquida </t>
  </si>
  <si>
    <r>
      <t>1</t>
    </r>
    <r>
      <rPr>
        <b/>
        <u/>
        <vertAlign val="superscript"/>
        <sz val="9"/>
        <color theme="1"/>
        <rFont val="Arial"/>
        <family val="2"/>
      </rPr>
      <t>o</t>
    </r>
  </si>
  <si>
    <r>
      <t>2</t>
    </r>
    <r>
      <rPr>
        <b/>
        <u/>
        <vertAlign val="superscript"/>
        <sz val="9"/>
        <color theme="1"/>
        <rFont val="Arial"/>
        <family val="2"/>
      </rPr>
      <t>o</t>
    </r>
    <r>
      <rPr>
        <b/>
        <sz val="9"/>
        <color theme="1"/>
        <rFont val="Arial"/>
        <family val="2"/>
      </rPr>
      <t xml:space="preserve"> </t>
    </r>
  </si>
  <si>
    <r>
      <t>3</t>
    </r>
    <r>
      <rPr>
        <b/>
        <u/>
        <vertAlign val="superscript"/>
        <sz val="9"/>
        <color theme="1"/>
        <rFont val="Arial"/>
        <family val="2"/>
      </rPr>
      <t>o</t>
    </r>
  </si>
  <si>
    <t>Prevista p/ o quadrimestre</t>
  </si>
  <si>
    <t>Prevista na LDO</t>
  </si>
  <si>
    <t>Projeção de Execução até dezembro</t>
  </si>
  <si>
    <t xml:space="preserve">                             Seguem, em anexo a este relatório, o demonstrativo do resultado nominal e primário do quadrimestre</t>
  </si>
  <si>
    <t xml:space="preserve">                            A análise das projeções de cumprimento das metas fiscais até o quadrimestre em análise aponta, em relação ao cumprimento para o exercício:</t>
  </si>
  <si>
    <t>ESTADO DO RIO GRANDE DO SUL</t>
  </si>
  <si>
    <t>PREFEITURA MUNICIPAL DE CHUVISCA - RS</t>
  </si>
  <si>
    <t>SECRETARIA DE GESTÃO PÚBLICA</t>
  </si>
  <si>
    <t xml:space="preserve">                               As metas fiscais de receitas, despesas, dívida pública consolidada, dívida consolidada líquida, resultado nominal e primário, objeto da presente demonstração e avaliação, foram estabelecidas no anexo de metas fiscais da Lei de Diretrizes Orçamentárias, Lei no 1326/2021, nos termos do art. 4º, §§ 1º e 2º da Lei Complementar no 101, de 2000.</t>
  </si>
  <si>
    <t>AVALIAÇÃO E REALIZAÇÃO 3 QUADRIMESTRE</t>
  </si>
  <si>
    <t>Realizada até quadrimestre</t>
  </si>
  <si>
    <t>Realizada até o quadrimestre</t>
  </si>
  <si>
    <t>JOEL SANTOS SUBDA</t>
  </si>
  <si>
    <t>PREFEITO MUNICIPAL</t>
  </si>
  <si>
    <r>
      <t xml:space="preserve">                               Em cumprimento à Lei Complementar n</t>
    </r>
    <r>
      <rPr>
        <u/>
        <vertAlign val="superscript"/>
        <sz val="12"/>
        <color theme="1"/>
        <rFont val="Arial"/>
        <family val="2"/>
      </rPr>
      <t>o</t>
    </r>
    <r>
      <rPr>
        <sz val="12"/>
        <color theme="1"/>
        <rFont val="Arial"/>
        <family val="2"/>
      </rPr>
      <t xml:space="preserve"> 101, de 2000, art. 9</t>
    </r>
    <r>
      <rPr>
        <u/>
        <vertAlign val="superscript"/>
        <sz val="12"/>
        <color theme="1"/>
        <rFont val="Arial"/>
        <family val="2"/>
      </rPr>
      <t>o</t>
    </r>
    <r>
      <rPr>
        <sz val="12"/>
        <color theme="1"/>
        <rFont val="Arial"/>
        <family val="2"/>
      </rPr>
      <t>, § 4</t>
    </r>
    <r>
      <rPr>
        <u/>
        <vertAlign val="superscript"/>
        <sz val="12"/>
        <color theme="1"/>
        <rFont val="Arial"/>
        <family val="2"/>
      </rPr>
      <t>o</t>
    </r>
    <r>
      <rPr>
        <sz val="12"/>
        <color theme="1"/>
        <rFont val="Arial"/>
        <family val="2"/>
      </rPr>
      <t>, o poder Executivo do Município de Chuvisca - RS vem demonstrar e avaliar as metas fiscais do 1º quadrimestre do exercício.</t>
    </r>
  </si>
  <si>
    <t xml:space="preserve">1º Quadrimestre </t>
  </si>
  <si>
    <t>ORÇADO</t>
  </si>
  <si>
    <t>ORÇAMENTO</t>
  </si>
  <si>
    <t>Metas Exercício 2023</t>
  </si>
  <si>
    <t xml:space="preserve">                              O 1º quadrimestre, objeto desta demonstração e avaliação, obteve a seguinte realização em comparação com o planejamento e projeção para o exercício:</t>
  </si>
  <si>
    <t>Exercício 2024</t>
  </si>
  <si>
    <t>REALIZADA EM 24/05/2024.</t>
  </si>
  <si>
    <t>Resultado Nominal ( RT - DT)</t>
  </si>
  <si>
    <t xml:space="preserve">                            Conforme os dados, informados acima, podemos constatar que no quadrimestre em questão foi realizado resultados primario R$ 1.677.396,32 e nominal de R$1.748.189,39, demonstrando o cumprimento das metas estabelecidas na Lei de Diretrizes Orçamentárias para o exercício em análise, tal cenário ocorreu devido a despesa realizada  comportar-se dentro do planejamento estabelecido para periodo e exercício, e ja esta comtemplado despesas globais como: transporte escolar, pasep s/arrecadação, combustiveis, energia elétrica, agua, entre outros. Frente a receita  do primeiro quadrimestre, resultandos no valores supracitados,  obtivemos resultado alem do esperado e saliento que tal excesso é resultado do equilibrio das contas públicas. É meu parecer salvo melhor juizo sobre a matéria em questão.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</si>
</sst>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\ * #,##0.00_-;\-&quot;R$&quot;\ * #,##0.00_-;_-&quot;R$&quot;\ 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vertAlign val="superscript"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u/>
      <vertAlign val="superscript"/>
      <sz val="9"/>
      <color theme="1"/>
      <name val="Arial"/>
      <family val="2"/>
    </font>
    <font>
      <b/>
      <sz val="12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5" fillId="0" borderId="3" xfId="0" applyFont="1" applyBorder="1" applyAlignment="1">
      <alignment vertical="center" wrapText="1"/>
    </xf>
    <xf numFmtId="0" fontId="3" fillId="0" borderId="0" xfId="0" applyFont="1" applyAlignment="1">
      <alignment vertical="top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5" fillId="0" borderId="9" xfId="1" applyFont="1" applyBorder="1" applyAlignment="1">
      <alignment vertical="center" wrapText="1"/>
    </xf>
    <xf numFmtId="164" fontId="5" fillId="0" borderId="9" xfId="0" applyNumberFormat="1" applyFont="1" applyBorder="1" applyAlignment="1">
      <alignment vertical="center" wrapText="1"/>
    </xf>
    <xf numFmtId="164" fontId="5" fillId="0" borderId="9" xfId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12" xfId="0" applyBorder="1" applyAlignment="1">
      <alignment horizontal="center"/>
    </xf>
    <xf numFmtId="0" fontId="12" fillId="0" borderId="0" xfId="0" applyFont="1" applyAlignment="1">
      <alignment horizontal="center"/>
    </xf>
    <xf numFmtId="0" fontId="3" fillId="2" borderId="0" xfId="0" applyFont="1" applyFill="1" applyAlignment="1">
      <alignment horizontal="justify" vertical="top"/>
    </xf>
    <xf numFmtId="0" fontId="3" fillId="0" borderId="0" xfId="0" applyFont="1" applyAlignment="1">
      <alignment horizontal="justify" vertical="top"/>
    </xf>
    <xf numFmtId="0" fontId="7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0</xdr:row>
      <xdr:rowOff>114300</xdr:rowOff>
    </xdr:from>
    <xdr:to>
      <xdr:col>1</xdr:col>
      <xdr:colOff>1333500</xdr:colOff>
      <xdr:row>4</xdr:row>
      <xdr:rowOff>85725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14300"/>
          <a:ext cx="819150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6"/>
  <sheetViews>
    <sheetView workbookViewId="0">
      <selection activeCell="B33" sqref="B33"/>
    </sheetView>
  </sheetViews>
  <sheetFormatPr defaultRowHeight="15" x14ac:dyDescent="0.25"/>
  <cols>
    <col min="2" max="2" width="25.28515625" customWidth="1"/>
    <col min="3" max="3" width="18.42578125" customWidth="1"/>
    <col min="4" max="4" width="16.140625" customWidth="1"/>
    <col min="5" max="5" width="16.28515625" customWidth="1"/>
    <col min="6" max="6" width="16" bestFit="1" customWidth="1"/>
    <col min="7" max="7" width="15.7109375" customWidth="1"/>
  </cols>
  <sheetData>
    <row r="1" spans="2:7" ht="15.75" thickBot="1" x14ac:dyDescent="0.3"/>
    <row r="2" spans="2:7" ht="15.75" customHeight="1" thickBot="1" x14ac:dyDescent="0.3">
      <c r="B2" s="11" t="s">
        <v>3</v>
      </c>
      <c r="C2" s="17" t="s">
        <v>36</v>
      </c>
      <c r="D2" s="18"/>
      <c r="E2" s="18"/>
      <c r="F2" s="18"/>
      <c r="G2" s="19"/>
    </row>
    <row r="3" spans="2:7" x14ac:dyDescent="0.25">
      <c r="B3" s="12"/>
      <c r="C3" s="11" t="s">
        <v>35</v>
      </c>
      <c r="D3" s="3" t="s">
        <v>15</v>
      </c>
      <c r="E3" s="3" t="s">
        <v>16</v>
      </c>
      <c r="F3" s="3" t="s">
        <v>17</v>
      </c>
      <c r="G3" s="4" t="s">
        <v>4</v>
      </c>
    </row>
    <row r="4" spans="2:7" ht="15.75" thickBot="1" x14ac:dyDescent="0.3">
      <c r="B4" s="13"/>
      <c r="C4" s="13"/>
      <c r="D4" s="5" t="s">
        <v>5</v>
      </c>
      <c r="E4" s="5" t="s">
        <v>5</v>
      </c>
      <c r="F4" s="5" t="s">
        <v>5</v>
      </c>
      <c r="G4" s="6" t="s">
        <v>6</v>
      </c>
    </row>
    <row r="5" spans="2:7" ht="15.75" thickBot="1" x14ac:dyDescent="0.3">
      <c r="B5" s="1" t="s">
        <v>7</v>
      </c>
      <c r="C5" s="8">
        <v>44800000</v>
      </c>
      <c r="D5" s="8">
        <f>C5/4</f>
        <v>11200000</v>
      </c>
      <c r="E5" s="8">
        <f>D5</f>
        <v>11200000</v>
      </c>
      <c r="F5" s="8">
        <f>E5</f>
        <v>11200000</v>
      </c>
      <c r="G5" s="8">
        <v>32768962.710000001</v>
      </c>
    </row>
    <row r="6" spans="2:7" ht="15.75" thickBot="1" x14ac:dyDescent="0.3">
      <c r="B6" s="1" t="s">
        <v>8</v>
      </c>
      <c r="C6" s="8">
        <v>44506894.289999999</v>
      </c>
      <c r="D6" s="8">
        <f t="shared" ref="D6:D12" si="0">C6/4</f>
        <v>11126723.5725</v>
      </c>
      <c r="E6" s="8">
        <f t="shared" ref="E6:F6" si="1">D6</f>
        <v>11126723.5725</v>
      </c>
      <c r="F6" s="8">
        <f t="shared" si="1"/>
        <v>11126723.5725</v>
      </c>
      <c r="G6" s="8">
        <v>32302768.5</v>
      </c>
    </row>
    <row r="7" spans="2:7" ht="15.75" thickBot="1" x14ac:dyDescent="0.3">
      <c r="B7" s="1" t="s">
        <v>9</v>
      </c>
      <c r="C7" s="8">
        <v>44800000</v>
      </c>
      <c r="D7" s="8">
        <f t="shared" si="0"/>
        <v>11200000</v>
      </c>
      <c r="E7" s="8">
        <f t="shared" ref="E7:F7" si="2">D7</f>
        <v>11200000</v>
      </c>
      <c r="F7" s="8">
        <f t="shared" si="2"/>
        <v>11200000</v>
      </c>
      <c r="G7" s="8">
        <v>32842775.079999998</v>
      </c>
    </row>
    <row r="8" spans="2:7" ht="15.75" thickBot="1" x14ac:dyDescent="0.3">
      <c r="B8" s="1" t="s">
        <v>10</v>
      </c>
      <c r="C8" s="8">
        <v>44705936.509999998</v>
      </c>
      <c r="D8" s="8">
        <f t="shared" si="0"/>
        <v>11176484.127499999</v>
      </c>
      <c r="E8" s="8">
        <f t="shared" ref="E8:F8" si="3">D8</f>
        <v>11176484.127499999</v>
      </c>
      <c r="F8" s="8">
        <f t="shared" si="3"/>
        <v>11176484.127499999</v>
      </c>
      <c r="G8" s="8">
        <v>32842775.079999998</v>
      </c>
    </row>
    <row r="9" spans="2:7" ht="24.75" thickBot="1" x14ac:dyDescent="0.3">
      <c r="B9" s="1" t="s">
        <v>11</v>
      </c>
      <c r="C9" s="8">
        <f>C6-C8</f>
        <v>-199042.21999999881</v>
      </c>
      <c r="D9" s="8">
        <f>C9/4</f>
        <v>-49760.554999999702</v>
      </c>
      <c r="E9" s="8">
        <f t="shared" ref="E9" si="4">D9</f>
        <v>-49760.554999999702</v>
      </c>
      <c r="F9" s="8">
        <f>E9</f>
        <v>-49760.554999999702</v>
      </c>
      <c r="G9" s="8">
        <f>G6-G8</f>
        <v>-540006.57999999821</v>
      </c>
    </row>
    <row r="10" spans="2:7" ht="15.75" thickBot="1" x14ac:dyDescent="0.3">
      <c r="B10" s="1" t="s">
        <v>12</v>
      </c>
      <c r="C10" s="8">
        <f>C5-C7</f>
        <v>0</v>
      </c>
      <c r="D10" s="8">
        <f>D5-D7</f>
        <v>0</v>
      </c>
      <c r="E10" s="8">
        <f>E5-E7</f>
        <v>0</v>
      </c>
      <c r="F10" s="8">
        <f>F5-F7</f>
        <v>0</v>
      </c>
      <c r="G10" s="8">
        <f>G5-G7</f>
        <v>-73812.369999997318</v>
      </c>
    </row>
    <row r="11" spans="2:7" ht="15.75" thickBot="1" x14ac:dyDescent="0.3">
      <c r="B11" s="1" t="s">
        <v>13</v>
      </c>
      <c r="C11" s="8">
        <v>0</v>
      </c>
      <c r="D11" s="8">
        <f t="shared" si="0"/>
        <v>0</v>
      </c>
      <c r="E11" s="8">
        <f t="shared" ref="E11:F11" si="5">D11</f>
        <v>0</v>
      </c>
      <c r="F11" s="8">
        <f t="shared" si="5"/>
        <v>0</v>
      </c>
      <c r="G11" s="8">
        <v>451308.36</v>
      </c>
    </row>
    <row r="12" spans="2:7" ht="15.75" thickBot="1" x14ac:dyDescent="0.3">
      <c r="B12" s="1" t="s">
        <v>14</v>
      </c>
      <c r="C12" s="8">
        <v>0</v>
      </c>
      <c r="D12" s="8">
        <f t="shared" si="0"/>
        <v>0</v>
      </c>
      <c r="E12" s="8">
        <f t="shared" ref="E12:F12" si="6">D12</f>
        <v>0</v>
      </c>
      <c r="F12" s="8">
        <f t="shared" si="6"/>
        <v>0</v>
      </c>
      <c r="G12" s="8">
        <v>-1740487.04</v>
      </c>
    </row>
    <row r="15" spans="2:7" ht="15.75" thickBot="1" x14ac:dyDescent="0.3">
      <c r="B15" s="20" t="s">
        <v>27</v>
      </c>
      <c r="C15" s="20"/>
      <c r="D15" s="20"/>
      <c r="E15" s="20"/>
      <c r="F15" s="20"/>
      <c r="G15" s="20"/>
    </row>
    <row r="16" spans="2:7" ht="15.75" thickBot="1" x14ac:dyDescent="0.3">
      <c r="B16" s="14" t="s">
        <v>3</v>
      </c>
      <c r="C16" s="17" t="s">
        <v>38</v>
      </c>
      <c r="D16" s="18"/>
      <c r="E16" s="18"/>
      <c r="F16" s="18"/>
      <c r="G16" s="19"/>
    </row>
    <row r="17" spans="2:7" ht="20.25" customHeight="1" x14ac:dyDescent="0.25">
      <c r="B17" s="15"/>
      <c r="C17" s="11" t="s">
        <v>34</v>
      </c>
      <c r="D17" s="14" t="s">
        <v>18</v>
      </c>
      <c r="E17" s="14" t="s">
        <v>28</v>
      </c>
      <c r="F17" s="14" t="s">
        <v>19</v>
      </c>
      <c r="G17" s="14" t="s">
        <v>20</v>
      </c>
    </row>
    <row r="18" spans="2:7" ht="15.75" thickBot="1" x14ac:dyDescent="0.3">
      <c r="B18" s="16"/>
      <c r="C18" s="13"/>
      <c r="D18" s="16"/>
      <c r="E18" s="16"/>
      <c r="F18" s="16"/>
      <c r="G18" s="16"/>
    </row>
    <row r="19" spans="2:7" ht="15.75" thickBot="1" x14ac:dyDescent="0.3">
      <c r="B19" s="1" t="s">
        <v>7</v>
      </c>
      <c r="C19" s="8">
        <f>C5</f>
        <v>44800000</v>
      </c>
      <c r="D19" s="8">
        <f>C19/4</f>
        <v>11200000</v>
      </c>
      <c r="E19" s="8">
        <v>10418923.050000001</v>
      </c>
      <c r="F19" s="8">
        <f>G5</f>
        <v>32768962.710000001</v>
      </c>
      <c r="G19" s="8">
        <f t="shared" ref="G19:G25" si="7">C19</f>
        <v>44800000</v>
      </c>
    </row>
    <row r="20" spans="2:7" ht="15.75" thickBot="1" x14ac:dyDescent="0.3">
      <c r="B20" s="1" t="s">
        <v>8</v>
      </c>
      <c r="C20" s="8">
        <f>C6</f>
        <v>44506894.289999999</v>
      </c>
      <c r="D20" s="8">
        <f t="shared" ref="D20:D26" si="8">C20/4</f>
        <v>11126723.5725</v>
      </c>
      <c r="E20" s="8">
        <f>E19-17599.49-84778.63</f>
        <v>10316544.93</v>
      </c>
      <c r="F20" s="8">
        <f t="shared" ref="F20:F22" si="9">G6</f>
        <v>32302768.5</v>
      </c>
      <c r="G20" s="8">
        <f t="shared" si="7"/>
        <v>44506894.289999999</v>
      </c>
    </row>
    <row r="21" spans="2:7" ht="15.75" thickBot="1" x14ac:dyDescent="0.3">
      <c r="B21" s="1" t="s">
        <v>9</v>
      </c>
      <c r="C21" s="8">
        <f>C7</f>
        <v>44800000</v>
      </c>
      <c r="D21" s="8">
        <f>C21/4</f>
        <v>11200000</v>
      </c>
      <c r="E21" s="8">
        <v>8670733.6600000001</v>
      </c>
      <c r="F21" s="8">
        <f t="shared" si="9"/>
        <v>32842775.079999998</v>
      </c>
      <c r="G21" s="8">
        <f t="shared" si="7"/>
        <v>44800000</v>
      </c>
    </row>
    <row r="22" spans="2:7" ht="15.75" thickBot="1" x14ac:dyDescent="0.3">
      <c r="B22" s="1" t="s">
        <v>10</v>
      </c>
      <c r="C22" s="8">
        <f>C8</f>
        <v>44705936.509999998</v>
      </c>
      <c r="D22" s="8">
        <f>C22/4</f>
        <v>11176484.127499999</v>
      </c>
      <c r="E22" s="10">
        <f>E21-31585.05</f>
        <v>8639148.6099999994</v>
      </c>
      <c r="F22" s="8">
        <f t="shared" si="9"/>
        <v>32842775.079999998</v>
      </c>
      <c r="G22" s="8">
        <f t="shared" si="7"/>
        <v>44705936.509999998</v>
      </c>
    </row>
    <row r="23" spans="2:7" ht="24.75" thickBot="1" x14ac:dyDescent="0.3">
      <c r="B23" s="1" t="s">
        <v>11</v>
      </c>
      <c r="C23" s="8">
        <f>C20-C22</f>
        <v>-199042.21999999881</v>
      </c>
      <c r="D23" s="8">
        <f t="shared" si="8"/>
        <v>-49760.554999999702</v>
      </c>
      <c r="E23" s="8">
        <f>E20-E22</f>
        <v>1677396.3200000003</v>
      </c>
      <c r="F23" s="8">
        <f>G9</f>
        <v>-540006.57999999821</v>
      </c>
      <c r="G23" s="8">
        <f>C23</f>
        <v>-199042.21999999881</v>
      </c>
    </row>
    <row r="24" spans="2:7" ht="15.75" thickBot="1" x14ac:dyDescent="0.3">
      <c r="B24" s="1" t="s">
        <v>40</v>
      </c>
      <c r="C24" s="8">
        <f>C19-C21</f>
        <v>0</v>
      </c>
      <c r="D24" s="8">
        <f>D19-D21</f>
        <v>0</v>
      </c>
      <c r="E24" s="8">
        <f>E19-E21</f>
        <v>1748189.3900000006</v>
      </c>
      <c r="F24" s="8">
        <f>F19-F21</f>
        <v>-73812.369999997318</v>
      </c>
      <c r="G24" s="8">
        <f>G19-G21</f>
        <v>0</v>
      </c>
    </row>
    <row r="25" spans="2:7" ht="15.75" thickBot="1" x14ac:dyDescent="0.3">
      <c r="B25" s="1" t="s">
        <v>13</v>
      </c>
      <c r="C25" s="8">
        <v>1083219.2</v>
      </c>
      <c r="D25" s="8">
        <f t="shared" si="8"/>
        <v>270804.8</v>
      </c>
      <c r="E25" s="8">
        <v>0</v>
      </c>
      <c r="F25" s="8">
        <f t="shared" ref="F25" si="10">G11/4</f>
        <v>112827.09</v>
      </c>
      <c r="G25" s="8">
        <f t="shared" si="7"/>
        <v>1083219.2</v>
      </c>
    </row>
    <row r="26" spans="2:7" ht="15.75" thickBot="1" x14ac:dyDescent="0.3">
      <c r="B26" s="1" t="s">
        <v>14</v>
      </c>
      <c r="C26" s="8">
        <v>0</v>
      </c>
      <c r="D26" s="8">
        <f t="shared" si="8"/>
        <v>0</v>
      </c>
      <c r="E26" s="10">
        <v>0</v>
      </c>
      <c r="F26" s="8">
        <f>G12</f>
        <v>-1740487.04</v>
      </c>
      <c r="G26" s="8">
        <v>0</v>
      </c>
    </row>
  </sheetData>
  <mergeCells count="11">
    <mergeCell ref="B2:B4"/>
    <mergeCell ref="B16:B18"/>
    <mergeCell ref="C3:C4"/>
    <mergeCell ref="C2:G2"/>
    <mergeCell ref="C16:G16"/>
    <mergeCell ref="F17:F18"/>
    <mergeCell ref="G17:G18"/>
    <mergeCell ref="E17:E18"/>
    <mergeCell ref="D17:D18"/>
    <mergeCell ref="C17:C18"/>
    <mergeCell ref="B15:G15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54"/>
  <sheetViews>
    <sheetView tabSelected="1" topLeftCell="A43" workbookViewId="0">
      <selection activeCell="J34" sqref="J34"/>
    </sheetView>
  </sheetViews>
  <sheetFormatPr defaultRowHeight="15" x14ac:dyDescent="0.25"/>
  <cols>
    <col min="1" max="1" width="1.5703125" customWidth="1"/>
    <col min="2" max="2" width="25.7109375" customWidth="1"/>
    <col min="3" max="3" width="17.140625" customWidth="1"/>
    <col min="4" max="5" width="16.28515625" customWidth="1"/>
    <col min="6" max="6" width="17.140625" customWidth="1"/>
  </cols>
  <sheetData>
    <row r="2" spans="2:10" ht="21" x14ac:dyDescent="0.35">
      <c r="B2" s="22" t="s">
        <v>23</v>
      </c>
      <c r="C2" s="22"/>
      <c r="D2" s="22"/>
      <c r="E2" s="22"/>
      <c r="F2" s="22"/>
    </row>
    <row r="3" spans="2:10" ht="18.75" x14ac:dyDescent="0.25">
      <c r="B3" s="29" t="s">
        <v>24</v>
      </c>
      <c r="C3" s="29"/>
      <c r="D3" s="29"/>
      <c r="E3" s="29"/>
      <c r="F3" s="29"/>
    </row>
    <row r="4" spans="2:10" ht="15.75" x14ac:dyDescent="0.25">
      <c r="B4" s="23" t="s">
        <v>25</v>
      </c>
      <c r="C4" s="23"/>
      <c r="D4" s="23"/>
      <c r="E4" s="23"/>
      <c r="F4" s="23"/>
    </row>
    <row r="5" spans="2:10" ht="15.75" x14ac:dyDescent="0.25">
      <c r="B5" s="7"/>
      <c r="C5" s="7"/>
      <c r="D5" s="7"/>
      <c r="E5" s="7"/>
      <c r="F5" s="7"/>
    </row>
    <row r="6" spans="2:10" ht="15.75" x14ac:dyDescent="0.25">
      <c r="B6" s="7"/>
      <c r="C6" s="7"/>
      <c r="D6" s="7"/>
      <c r="E6" s="7"/>
      <c r="F6" s="7"/>
    </row>
    <row r="7" spans="2:10" ht="20.25" x14ac:dyDescent="0.25">
      <c r="B7" s="30" t="s">
        <v>0</v>
      </c>
      <c r="C7" s="30"/>
      <c r="D7" s="30"/>
      <c r="E7" s="30"/>
      <c r="F7" s="30"/>
    </row>
    <row r="8" spans="2:10" ht="18" x14ac:dyDescent="0.25">
      <c r="B8" s="31" t="s">
        <v>33</v>
      </c>
      <c r="C8" s="31"/>
      <c r="D8" s="31"/>
      <c r="E8" s="31"/>
      <c r="F8" s="31"/>
    </row>
    <row r="9" spans="2:10" ht="15.75" x14ac:dyDescent="0.25">
      <c r="B9" s="32" t="s">
        <v>38</v>
      </c>
      <c r="C9" s="32"/>
      <c r="D9" s="32"/>
      <c r="E9" s="32"/>
      <c r="F9" s="32"/>
    </row>
    <row r="10" spans="2:10" x14ac:dyDescent="0.25">
      <c r="B10" s="25" t="s">
        <v>39</v>
      </c>
      <c r="C10" s="25"/>
      <c r="D10" s="25"/>
      <c r="E10" s="25"/>
      <c r="F10" s="25"/>
    </row>
    <row r="11" spans="2:10" ht="57" customHeight="1" x14ac:dyDescent="0.25">
      <c r="B11" s="27" t="s">
        <v>32</v>
      </c>
      <c r="C11" s="27"/>
      <c r="D11" s="27"/>
      <c r="E11" s="27"/>
      <c r="F11" s="27"/>
      <c r="G11" s="2"/>
      <c r="H11" s="2"/>
      <c r="I11" s="2"/>
      <c r="J11" s="2"/>
    </row>
    <row r="13" spans="2:10" ht="57" customHeight="1" x14ac:dyDescent="0.25">
      <c r="B13" s="27" t="s">
        <v>1</v>
      </c>
      <c r="C13" s="27"/>
      <c r="D13" s="27"/>
      <c r="E13" s="27"/>
      <c r="F13" s="27"/>
      <c r="G13" s="2"/>
      <c r="H13" s="2"/>
      <c r="I13" s="2"/>
      <c r="J13" s="2"/>
    </row>
    <row r="14" spans="2:10" ht="81" customHeight="1" x14ac:dyDescent="0.25">
      <c r="B14" s="27" t="s">
        <v>26</v>
      </c>
      <c r="C14" s="27"/>
      <c r="D14" s="27"/>
      <c r="E14" s="27"/>
      <c r="F14" s="27"/>
      <c r="G14" s="2"/>
      <c r="H14" s="2"/>
      <c r="I14" s="2"/>
      <c r="J14" s="2"/>
    </row>
    <row r="15" spans="2:10" ht="81" customHeight="1" x14ac:dyDescent="0.25">
      <c r="B15" s="27" t="s">
        <v>2</v>
      </c>
      <c r="C15" s="27"/>
      <c r="D15" s="27"/>
      <c r="E15" s="27"/>
      <c r="F15" s="27"/>
      <c r="G15" s="2"/>
      <c r="H15" s="2"/>
      <c r="I15" s="2"/>
      <c r="J15" s="2"/>
    </row>
    <row r="16" spans="2:10" ht="15.75" thickBot="1" x14ac:dyDescent="0.3"/>
    <row r="17" spans="2:10" ht="15.75" thickBot="1" x14ac:dyDescent="0.3">
      <c r="B17" s="11" t="s">
        <v>3</v>
      </c>
      <c r="C17" s="17" t="s">
        <v>38</v>
      </c>
      <c r="D17" s="18"/>
      <c r="E17" s="18"/>
      <c r="F17" s="19"/>
    </row>
    <row r="18" spans="2:10" x14ac:dyDescent="0.25">
      <c r="B18" s="12"/>
      <c r="C18" s="3" t="s">
        <v>15</v>
      </c>
      <c r="D18" s="3" t="s">
        <v>16</v>
      </c>
      <c r="E18" s="3" t="s">
        <v>17</v>
      </c>
      <c r="F18" s="4" t="s">
        <v>4</v>
      </c>
    </row>
    <row r="19" spans="2:10" ht="15.75" thickBot="1" x14ac:dyDescent="0.3">
      <c r="B19" s="13"/>
      <c r="C19" s="5" t="s">
        <v>5</v>
      </c>
      <c r="D19" s="5" t="s">
        <v>5</v>
      </c>
      <c r="E19" s="5" t="s">
        <v>5</v>
      </c>
      <c r="F19" s="6" t="s">
        <v>6</v>
      </c>
    </row>
    <row r="20" spans="2:10" ht="15.75" thickBot="1" x14ac:dyDescent="0.3">
      <c r="B20" s="1" t="s">
        <v>7</v>
      </c>
      <c r="C20" s="9">
        <f>'BASE DE DADOS'!D5</f>
        <v>11200000</v>
      </c>
      <c r="D20" s="9">
        <f>'BASE DE DADOS'!D5</f>
        <v>11200000</v>
      </c>
      <c r="E20" s="9">
        <f>'BASE DE DADOS'!E5</f>
        <v>11200000</v>
      </c>
      <c r="F20" s="9">
        <f>'BASE DE DADOS'!G5</f>
        <v>32768962.710000001</v>
      </c>
    </row>
    <row r="21" spans="2:10" ht="15.75" thickBot="1" x14ac:dyDescent="0.3">
      <c r="B21" s="1" t="s">
        <v>8</v>
      </c>
      <c r="C21" s="9">
        <f>'BASE DE DADOS'!D6</f>
        <v>11126723.5725</v>
      </c>
      <c r="D21" s="9">
        <f>'BASE DE DADOS'!D6</f>
        <v>11126723.5725</v>
      </c>
      <c r="E21" s="9">
        <f>'BASE DE DADOS'!E6</f>
        <v>11126723.5725</v>
      </c>
      <c r="F21" s="9">
        <f>'BASE DE DADOS'!G6</f>
        <v>32302768.5</v>
      </c>
    </row>
    <row r="22" spans="2:10" ht="15.75" thickBot="1" x14ac:dyDescent="0.3">
      <c r="B22" s="1" t="s">
        <v>9</v>
      </c>
      <c r="C22" s="9">
        <f>'BASE DE DADOS'!D7</f>
        <v>11200000</v>
      </c>
      <c r="D22" s="9">
        <f>'BASE DE DADOS'!D7</f>
        <v>11200000</v>
      </c>
      <c r="E22" s="9">
        <f>'BASE DE DADOS'!E7</f>
        <v>11200000</v>
      </c>
      <c r="F22" s="9">
        <f>'BASE DE DADOS'!G7</f>
        <v>32842775.079999998</v>
      </c>
    </row>
    <row r="23" spans="2:10" ht="15.75" thickBot="1" x14ac:dyDescent="0.3">
      <c r="B23" s="1" t="s">
        <v>10</v>
      </c>
      <c r="C23" s="9">
        <f>'BASE DE DADOS'!D8</f>
        <v>11176484.127499999</v>
      </c>
      <c r="D23" s="9">
        <f>'BASE DE DADOS'!D8</f>
        <v>11176484.127499999</v>
      </c>
      <c r="E23" s="9">
        <f>'BASE DE DADOS'!E8</f>
        <v>11176484.127499999</v>
      </c>
      <c r="F23" s="9">
        <f>'BASE DE DADOS'!G8</f>
        <v>32842775.079999998</v>
      </c>
    </row>
    <row r="24" spans="2:10" ht="24.75" thickBot="1" x14ac:dyDescent="0.3">
      <c r="B24" s="1" t="s">
        <v>11</v>
      </c>
      <c r="C24" s="9">
        <f>'BASE DE DADOS'!D9</f>
        <v>-49760.554999999702</v>
      </c>
      <c r="D24" s="9">
        <f>'BASE DE DADOS'!D9</f>
        <v>-49760.554999999702</v>
      </c>
      <c r="E24" s="9">
        <f>'BASE DE DADOS'!E9</f>
        <v>-49760.554999999702</v>
      </c>
      <c r="F24" s="9">
        <f>'BASE DE DADOS'!G9</f>
        <v>-540006.57999999821</v>
      </c>
    </row>
    <row r="25" spans="2:10" ht="15.75" thickBot="1" x14ac:dyDescent="0.3">
      <c r="B25" s="1" t="s">
        <v>12</v>
      </c>
      <c r="C25" s="9">
        <f>'BASE DE DADOS'!D10</f>
        <v>0</v>
      </c>
      <c r="D25" s="9">
        <f>'BASE DE DADOS'!D10</f>
        <v>0</v>
      </c>
      <c r="E25" s="9">
        <f>'BASE DE DADOS'!E10</f>
        <v>0</v>
      </c>
      <c r="F25" s="9">
        <f>'BASE DE DADOS'!G10</f>
        <v>-73812.369999997318</v>
      </c>
    </row>
    <row r="26" spans="2:10" ht="15.75" thickBot="1" x14ac:dyDescent="0.3">
      <c r="B26" s="1" t="s">
        <v>13</v>
      </c>
      <c r="C26" s="9">
        <f>'BASE DE DADOS'!D11</f>
        <v>0</v>
      </c>
      <c r="D26" s="9">
        <f>'BASE DE DADOS'!D11</f>
        <v>0</v>
      </c>
      <c r="E26" s="9">
        <f>'BASE DE DADOS'!E11</f>
        <v>0</v>
      </c>
      <c r="F26" s="9">
        <f>'BASE DE DADOS'!G11</f>
        <v>451308.36</v>
      </c>
    </row>
    <row r="27" spans="2:10" ht="15.75" thickBot="1" x14ac:dyDescent="0.3">
      <c r="B27" s="1" t="s">
        <v>14</v>
      </c>
      <c r="C27" s="9">
        <f>'BASE DE DADOS'!D12</f>
        <v>0</v>
      </c>
      <c r="D27" s="9">
        <f>'BASE DE DADOS'!D12</f>
        <v>0</v>
      </c>
      <c r="E27" s="9">
        <f>'BASE DE DADOS'!E12</f>
        <v>0</v>
      </c>
      <c r="F27" s="9">
        <f>'BASE DE DADOS'!G12</f>
        <v>-1740487.04</v>
      </c>
    </row>
    <row r="29" spans="2:10" ht="50.25" customHeight="1" x14ac:dyDescent="0.25">
      <c r="B29" s="27" t="s">
        <v>37</v>
      </c>
      <c r="C29" s="27"/>
      <c r="D29" s="27"/>
      <c r="E29" s="27"/>
      <c r="F29" s="27"/>
      <c r="G29" s="2"/>
      <c r="H29" s="2"/>
      <c r="I29" s="2"/>
      <c r="J29" s="2"/>
    </row>
    <row r="30" spans="2:10" ht="15.75" thickBot="1" x14ac:dyDescent="0.3"/>
    <row r="31" spans="2:10" ht="15.75" thickBot="1" x14ac:dyDescent="0.3">
      <c r="B31" s="11" t="s">
        <v>3</v>
      </c>
      <c r="C31" s="17" t="s">
        <v>38</v>
      </c>
      <c r="D31" s="18"/>
      <c r="E31" s="18"/>
      <c r="F31" s="28"/>
    </row>
    <row r="32" spans="2:10" ht="20.25" customHeight="1" x14ac:dyDescent="0.25">
      <c r="B32" s="12"/>
      <c r="C32" s="11" t="s">
        <v>18</v>
      </c>
      <c r="D32" s="11" t="s">
        <v>29</v>
      </c>
      <c r="E32" s="11" t="s">
        <v>19</v>
      </c>
      <c r="F32" s="11" t="s">
        <v>20</v>
      </c>
    </row>
    <row r="33" spans="2:10" ht="15.75" thickBot="1" x14ac:dyDescent="0.3">
      <c r="B33" s="13"/>
      <c r="C33" s="13"/>
      <c r="D33" s="13"/>
      <c r="E33" s="13"/>
      <c r="F33" s="13"/>
    </row>
    <row r="34" spans="2:10" ht="15.75" thickBot="1" x14ac:dyDescent="0.3">
      <c r="B34" s="1" t="s">
        <v>7</v>
      </c>
      <c r="C34" s="9">
        <f>'BASE DE DADOS'!G19</f>
        <v>44800000</v>
      </c>
      <c r="D34" s="9">
        <f>'BASE DE DADOS'!E19</f>
        <v>10418923.050000001</v>
      </c>
      <c r="E34" s="9">
        <f>'BASE DE DADOS'!F19</f>
        <v>32768962.710000001</v>
      </c>
      <c r="F34" s="9">
        <f>F20</f>
        <v>32768962.710000001</v>
      </c>
    </row>
    <row r="35" spans="2:10" ht="15.75" thickBot="1" x14ac:dyDescent="0.3">
      <c r="B35" s="1" t="s">
        <v>8</v>
      </c>
      <c r="C35" s="9">
        <f>'BASE DE DADOS'!G20</f>
        <v>44506894.289999999</v>
      </c>
      <c r="D35" s="9">
        <f>'BASE DE DADOS'!E20</f>
        <v>10316544.93</v>
      </c>
      <c r="E35" s="9">
        <f>'BASE DE DADOS'!F20</f>
        <v>32302768.5</v>
      </c>
      <c r="F35" s="9">
        <f t="shared" ref="F35:F41" si="0">F21</f>
        <v>32302768.5</v>
      </c>
    </row>
    <row r="36" spans="2:10" ht="15.75" thickBot="1" x14ac:dyDescent="0.3">
      <c r="B36" s="1" t="s">
        <v>9</v>
      </c>
      <c r="C36" s="9">
        <f>'BASE DE DADOS'!G21</f>
        <v>44800000</v>
      </c>
      <c r="D36" s="9">
        <f>'BASE DE DADOS'!E21</f>
        <v>8670733.6600000001</v>
      </c>
      <c r="E36" s="9">
        <f>'BASE DE DADOS'!F21</f>
        <v>32842775.079999998</v>
      </c>
      <c r="F36" s="9">
        <f t="shared" si="0"/>
        <v>32842775.079999998</v>
      </c>
    </row>
    <row r="37" spans="2:10" ht="15.75" thickBot="1" x14ac:dyDescent="0.3">
      <c r="B37" s="1" t="s">
        <v>10</v>
      </c>
      <c r="C37" s="9">
        <f>'BASE DE DADOS'!G22</f>
        <v>44705936.509999998</v>
      </c>
      <c r="D37" s="9">
        <f>'BASE DE DADOS'!E22</f>
        <v>8639148.6099999994</v>
      </c>
      <c r="E37" s="9">
        <f>'BASE DE DADOS'!F22</f>
        <v>32842775.079999998</v>
      </c>
      <c r="F37" s="9">
        <f t="shared" si="0"/>
        <v>32842775.079999998</v>
      </c>
    </row>
    <row r="38" spans="2:10" ht="24.75" thickBot="1" x14ac:dyDescent="0.3">
      <c r="B38" s="1" t="s">
        <v>11</v>
      </c>
      <c r="C38" s="9">
        <f>'BASE DE DADOS'!G23</f>
        <v>-199042.21999999881</v>
      </c>
      <c r="D38" s="9">
        <f>'BASE DE DADOS'!E23</f>
        <v>1677396.3200000003</v>
      </c>
      <c r="E38" s="9">
        <f>'BASE DE DADOS'!F23</f>
        <v>-540006.57999999821</v>
      </c>
      <c r="F38" s="9">
        <f t="shared" si="0"/>
        <v>-540006.57999999821</v>
      </c>
    </row>
    <row r="39" spans="2:10" ht="15.75" thickBot="1" x14ac:dyDescent="0.3">
      <c r="B39" s="1" t="s">
        <v>12</v>
      </c>
      <c r="C39" s="9">
        <f>'BASE DE DADOS'!G24</f>
        <v>0</v>
      </c>
      <c r="D39" s="9">
        <f>'BASE DE DADOS'!E24</f>
        <v>1748189.3900000006</v>
      </c>
      <c r="E39" s="9">
        <f>'BASE DE DADOS'!F24</f>
        <v>-73812.369999997318</v>
      </c>
      <c r="F39" s="9">
        <f t="shared" si="0"/>
        <v>-73812.369999997318</v>
      </c>
    </row>
    <row r="40" spans="2:10" ht="15.75" thickBot="1" x14ac:dyDescent="0.3">
      <c r="B40" s="1" t="s">
        <v>13</v>
      </c>
      <c r="C40" s="9">
        <f>'BASE DE DADOS'!D25</f>
        <v>270804.8</v>
      </c>
      <c r="D40" s="9">
        <f>'BASE DE DADOS'!E25</f>
        <v>0</v>
      </c>
      <c r="E40" s="9">
        <f>'BASE DE DADOS'!F25</f>
        <v>112827.09</v>
      </c>
      <c r="F40" s="9">
        <f t="shared" si="0"/>
        <v>451308.36</v>
      </c>
    </row>
    <row r="41" spans="2:10" ht="15.75" thickBot="1" x14ac:dyDescent="0.3">
      <c r="B41" s="1" t="s">
        <v>14</v>
      </c>
      <c r="C41" s="9">
        <f>'BASE DE DADOS'!D26</f>
        <v>0</v>
      </c>
      <c r="D41" s="9">
        <f>'BASE DE DADOS'!E26</f>
        <v>0</v>
      </c>
      <c r="E41" s="9">
        <f>'BASE DE DADOS'!F26</f>
        <v>-1740487.04</v>
      </c>
      <c r="F41" s="9">
        <f t="shared" si="0"/>
        <v>-1740487.04</v>
      </c>
    </row>
    <row r="43" spans="2:10" ht="36.75" customHeight="1" x14ac:dyDescent="0.25">
      <c r="B43" s="27" t="s">
        <v>21</v>
      </c>
      <c r="C43" s="27"/>
      <c r="D43" s="27"/>
      <c r="E43" s="27"/>
      <c r="F43" s="27"/>
      <c r="G43" s="2"/>
      <c r="H43" s="2"/>
      <c r="I43" s="2"/>
      <c r="J43" s="2"/>
    </row>
    <row r="45" spans="2:10" ht="36.75" customHeight="1" x14ac:dyDescent="0.25">
      <c r="B45" s="27" t="s">
        <v>22</v>
      </c>
      <c r="C45" s="27"/>
      <c r="D45" s="27"/>
      <c r="E45" s="27"/>
      <c r="F45" s="27"/>
      <c r="G45" s="2"/>
      <c r="H45" s="2"/>
      <c r="I45" s="2"/>
      <c r="J45" s="2"/>
    </row>
    <row r="48" spans="2:10" ht="140.25" customHeight="1" x14ac:dyDescent="0.25">
      <c r="B48" s="26" t="s">
        <v>41</v>
      </c>
      <c r="C48" s="26"/>
      <c r="D48" s="26"/>
      <c r="E48" s="26"/>
      <c r="F48" s="26"/>
    </row>
    <row r="52" spans="3:5" x14ac:dyDescent="0.25">
      <c r="C52" s="24"/>
      <c r="D52" s="24"/>
      <c r="E52" s="24"/>
    </row>
    <row r="53" spans="3:5" x14ac:dyDescent="0.25">
      <c r="C53" s="21" t="s">
        <v>30</v>
      </c>
      <c r="D53" s="21"/>
      <c r="E53" s="21"/>
    </row>
    <row r="54" spans="3:5" x14ac:dyDescent="0.25">
      <c r="C54" s="21" t="s">
        <v>31</v>
      </c>
      <c r="D54" s="21"/>
      <c r="E54" s="21"/>
    </row>
  </sheetData>
  <mergeCells count="26">
    <mergeCell ref="B7:F7"/>
    <mergeCell ref="B8:F8"/>
    <mergeCell ref="B9:F9"/>
    <mergeCell ref="E32:E33"/>
    <mergeCell ref="B17:B19"/>
    <mergeCell ref="C17:F17"/>
    <mergeCell ref="B15:F15"/>
    <mergeCell ref="B14:F14"/>
    <mergeCell ref="B13:F13"/>
    <mergeCell ref="B11:F11"/>
    <mergeCell ref="C54:E54"/>
    <mergeCell ref="B2:F2"/>
    <mergeCell ref="B4:F4"/>
    <mergeCell ref="C52:E52"/>
    <mergeCell ref="C53:E53"/>
    <mergeCell ref="B10:F10"/>
    <mergeCell ref="B48:F48"/>
    <mergeCell ref="B43:F43"/>
    <mergeCell ref="B45:F45"/>
    <mergeCell ref="B29:F29"/>
    <mergeCell ref="B31:B33"/>
    <mergeCell ref="C31:F31"/>
    <mergeCell ref="C32:C33"/>
    <mergeCell ref="D32:D33"/>
    <mergeCell ref="F32:F33"/>
    <mergeCell ref="B3:F3"/>
  </mergeCells>
  <pageMargins left="0.51181102362204722" right="0.51181102362204722" top="0.78740157480314965" bottom="0.78740157480314965" header="0.31496062992125984" footer="0.31496062992125984"/>
  <pageSetup paperSize="9" scale="9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BASE DE DADOS</vt:lpstr>
      <vt:lpstr>R.M.Q.</vt:lpstr>
      <vt:lpstr>R.M.Q.!OLE_LINK1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</dc:creator>
  <cp:lastModifiedBy>Mauro</cp:lastModifiedBy>
  <cp:lastPrinted>2024-05-24T19:48:28Z</cp:lastPrinted>
  <dcterms:created xsi:type="dcterms:W3CDTF">2023-02-13T13:31:14Z</dcterms:created>
  <dcterms:modified xsi:type="dcterms:W3CDTF">2024-05-24T19:48:30Z</dcterms:modified>
</cp:coreProperties>
</file>