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172.16.1.16\Dados\SecAdm\SetAdm\DocSMA\2025\Licitação (Concorrência Eletrônica)\Concorrência 014-2025 - Capeamento Asfáltico - Rua Santa Maria\Planilhas em Excel\"/>
    </mc:Choice>
  </mc:AlternateContent>
  <xr:revisionPtr revIDLastSave="0" documentId="8_{93FFB934-F67F-46BF-B166-BECA821E8CD8}" xr6:coauthVersionLast="47" xr6:coauthVersionMax="47" xr10:uidLastSave="{00000000-0000-0000-0000-000000000000}"/>
  <bookViews>
    <workbookView xWindow="-120" yWindow="-120" windowWidth="29040" windowHeight="15840" tabRatio="708" xr2:uid="{00000000-000D-0000-FFFF-FFFF00000000}"/>
  </bookViews>
  <sheets>
    <sheet name="Rua Santa Maria" sheetId="47" r:id="rId1"/>
    <sheet name="CRONOGRAMA" sheetId="49" r:id="rId2"/>
  </sheets>
  <externalReferences>
    <externalReference r:id="rId3"/>
  </externalReferences>
  <definedNames>
    <definedName name="_xlnm.Print_Area" localSheetId="1">CRONOGRAMA!$A$1:$I$20</definedName>
    <definedName name="_xlnm.Print_Area" localSheetId="0">'Rua Santa Maria'!$A$1:$M$50</definedName>
    <definedName name="ORÇAMENTO.CustoUnitario" hidden="1">ROUND('Rua Santa Maria'!$U1,15-13*'Rua Santa Maria'!$Z$7)</definedName>
    <definedName name="ORÇAMENTO.PrecoUnitarioLicitado" hidden="1">'Rua Santa Maria'!$AL1</definedName>
    <definedName name="TIPOORCAMENTO" hidden="1">IF(VALUE([1]MENU!$O$3)=2,"Licitado","Proposto")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7" l="1"/>
  <c r="B13" i="49" l="1"/>
  <c r="B12" i="49"/>
  <c r="B11" i="49"/>
  <c r="E38" i="47"/>
  <c r="E36" i="47"/>
  <c r="E39" i="47" s="1"/>
  <c r="E33" i="47"/>
  <c r="E32" i="47"/>
  <c r="F21" i="47" l="1"/>
  <c r="G21" i="47" s="1"/>
  <c r="F30" i="47"/>
  <c r="G30" i="47" s="1"/>
  <c r="F44" i="47"/>
  <c r="G44" i="47" s="1"/>
  <c r="F45" i="47"/>
  <c r="G45" i="47" s="1"/>
  <c r="F32" i="47" l="1"/>
  <c r="G32" i="47" s="1"/>
  <c r="F31" i="47"/>
  <c r="G31" i="47" s="1"/>
  <c r="F29" i="47"/>
  <c r="G29" i="47" s="1"/>
  <c r="F37" i="47"/>
  <c r="G37" i="47" s="1"/>
  <c r="F28" i="47"/>
  <c r="G28" i="47" s="1"/>
  <c r="F36" i="47"/>
  <c r="G36" i="47" s="1"/>
  <c r="F43" i="47"/>
  <c r="G43" i="47" s="1"/>
  <c r="F33" i="47"/>
  <c r="G33" i="47" s="1"/>
  <c r="F41" i="47"/>
  <c r="G41" i="47" s="1"/>
  <c r="F27" i="47"/>
  <c r="G27" i="47" s="1"/>
  <c r="F35" i="47"/>
  <c r="G35" i="47" s="1"/>
</calcChain>
</file>

<file path=xl/sharedStrings.xml><?xml version="1.0" encoding="utf-8"?>
<sst xmlns="http://schemas.openxmlformats.org/spreadsheetml/2006/main" count="151" uniqueCount="122">
  <si>
    <t>EXECUTOR: Licitação Pública</t>
  </si>
  <si>
    <t>ÁREA CALÇAMENTO EXISTENTE</t>
  </si>
  <si>
    <t>ÁREA TERRENO NATURAL</t>
  </si>
  <si>
    <t>EXTENSÃO CALÇAMENTO EXISTENTE:</t>
  </si>
  <si>
    <t>EXTENSÃO TERRENO NATURAL:</t>
  </si>
  <si>
    <t>ÁREA REMENDO PROFUNDO:</t>
  </si>
  <si>
    <t>ÁREA REPERFILAGEM:</t>
  </si>
  <si>
    <t>TOTAL</t>
  </si>
  <si>
    <t>SERVIÇOS INICIAIS</t>
  </si>
  <si>
    <t>DRENAGEM</t>
  </si>
  <si>
    <t>PAVIMENTAÇÃO</t>
  </si>
  <si>
    <t>OBRAS COMPLEMENTARES</t>
  </si>
  <si>
    <t>SINALIZAÇÃO</t>
  </si>
  <si>
    <t>m²</t>
  </si>
  <si>
    <t>m</t>
  </si>
  <si>
    <t>Item</t>
  </si>
  <si>
    <t>Discriminação dos Serviços</t>
  </si>
  <si>
    <t xml:space="preserve">Quantidade </t>
  </si>
  <si>
    <t>Material</t>
  </si>
  <si>
    <t>Mão-de-obra</t>
  </si>
  <si>
    <t>Valor Unitário</t>
  </si>
  <si>
    <t>Somatório Material</t>
  </si>
  <si>
    <t>Total por Item</t>
  </si>
  <si>
    <t>2.1</t>
  </si>
  <si>
    <t>2.2</t>
  </si>
  <si>
    <t>2.3</t>
  </si>
  <si>
    <t>2.4</t>
  </si>
  <si>
    <t>Somatório Mão-de-Obra</t>
  </si>
  <si>
    <t>TOTAL GERAL</t>
  </si>
  <si>
    <t/>
  </si>
  <si>
    <t>Unid.</t>
  </si>
  <si>
    <t>unid.</t>
  </si>
  <si>
    <t>TIPO DE SERVIÇO: Obras viárias / Pavimentação</t>
  </si>
  <si>
    <t>PROPONENTE: PREFEITURA MUNICIPAL DE TRÊS DE MAIO</t>
  </si>
  <si>
    <t>2.0</t>
  </si>
  <si>
    <t>1.0</t>
  </si>
  <si>
    <t>SERVIÇOS FINAIS</t>
  </si>
  <si>
    <t>2.1.1</t>
  </si>
  <si>
    <t>2.1.2</t>
  </si>
  <si>
    <t>2.2.3</t>
  </si>
  <si>
    <t>2.2.1</t>
  </si>
  <si>
    <t>2.2.4</t>
  </si>
  <si>
    <t>2.3.1</t>
  </si>
  <si>
    <t>2.4.1</t>
  </si>
  <si>
    <t>2.4.2</t>
  </si>
  <si>
    <t>2.4.3</t>
  </si>
  <si>
    <t>SINAPI</t>
  </si>
  <si>
    <t>EXECUÇÃO DE SARJETA DE CONCRETO, MOLDADA  IN LOCO, 30 CM BASE X 7 CM ALTURA</t>
  </si>
  <si>
    <t xml:space="preserve"> SICRO 5213420</t>
  </si>
  <si>
    <t>CRONOGRAMA FÍSICO-FINANCEIRO</t>
  </si>
  <si>
    <t>ITEM</t>
  </si>
  <si>
    <t>SERVIÇO</t>
  </si>
  <si>
    <t>TOTAL DA ETAPA</t>
  </si>
  <si>
    <t>MÊS</t>
  </si>
  <si>
    <t>1°</t>
  </si>
  <si>
    <t>2°</t>
  </si>
  <si>
    <t>3°</t>
  </si>
  <si>
    <t>R$</t>
  </si>
  <si>
    <t>%</t>
  </si>
  <si>
    <t>02</t>
  </si>
  <si>
    <t>01</t>
  </si>
  <si>
    <t>MOBILIZAÇÃO/DESMOBILIZAÇÃO - EQUIPAMENTOS DMT 34 KM E VEL. MÉDIA 60 KM/H</t>
  </si>
  <si>
    <t>ASSENTAMENTO DE MEIO-FIO EM CONCRETO PRÉ-FABRICADO, DIMENSÕES 80X10X30 CM (COMPRIMENTO X BASE X ALTURA), PARA VIAS URBANAS</t>
  </si>
  <si>
    <t>COMP. 03</t>
  </si>
  <si>
    <t>COMP. 02</t>
  </si>
  <si>
    <t>COMP. 14</t>
  </si>
  <si>
    <t>COMP. 07</t>
  </si>
  <si>
    <t>COMP. 15</t>
  </si>
  <si>
    <t>COMP. 01</t>
  </si>
  <si>
    <t>SUPORTE METÁLICO D = 3'', PAREDE 3,35MM, H=3,0M, GALVANIZADO A FOGO</t>
  </si>
  <si>
    <t>Rampa de Acessibilidade - Inclusive pintura e piso tátil de alerta</t>
  </si>
  <si>
    <t>1.1</t>
  </si>
  <si>
    <t xml:space="preserve">MOBILIZAÇÃO/DESMOBILIZAÇÃO - EQUIPAMENTOS DMT 34 KM E VEL. MÉDIA 60 KM/H </t>
  </si>
  <si>
    <t>REMOÇÃO DE MEIO-FIO</t>
  </si>
  <si>
    <t>M2</t>
  </si>
  <si>
    <t>UND</t>
  </si>
  <si>
    <t>M</t>
  </si>
  <si>
    <t>EXECUÇÃO DE PINTURA DE LIGAÇÃO COM EMULSÃO ASFÁLTICA RR-1C</t>
  </si>
  <si>
    <t>TRANSPORTE COM CAMINHÃO BASCULANTE 10 M3 DE MASSA ASFALTICA PARA PAVIMENTAÇÃO URBANA</t>
  </si>
  <si>
    <t>M3</t>
  </si>
  <si>
    <t>M³xKM</t>
  </si>
  <si>
    <t>COMP. 11</t>
  </si>
  <si>
    <t>SINALIZAÇÃO VERTICAL COM PLACA DE SINALIZAÇÃO EM AÇO NUM 16 GALVANIZADO, COM PELÍCULA RETRORREFLETIVA</t>
  </si>
  <si>
    <t>SINALIZACAO HORIZONTAL COM TINTA RETRORREFLETIVA A BASE DE RESINA ACRILICA COM MICROESFERAS DE VIDRO</t>
  </si>
  <si>
    <t>COMP. 09</t>
  </si>
  <si>
    <t>3.0</t>
  </si>
  <si>
    <t>3.1</t>
  </si>
  <si>
    <t>COMP. (95303)</t>
  </si>
  <si>
    <t>COMP. (72947)</t>
  </si>
  <si>
    <t>EXECUÇÃO DE PAVIMENTO COM APLICAÇÃO DE CONCRETO ASFÁLTICO, CAMADA DE ROLAMENTO - EXCLUSIVE CARGA E TRANSPORTE. AF_11/2019</t>
  </si>
  <si>
    <t>EXECUÇÃO DE PAVIMENTO COM APLICAÇÃO DE CONCRETO ASFÁLTICO, CAMADA DE BINDER - EXCLUSIVE CARGA E TRANSPORTE. AF_11/2019</t>
  </si>
  <si>
    <t>2.1.3</t>
  </si>
  <si>
    <t>2.1.4</t>
  </si>
  <si>
    <t>2.1.5</t>
  </si>
  <si>
    <t>2.1.6</t>
  </si>
  <si>
    <t>CAIXA COLETORA 1,40X1,40X1,50M COM GRELHA METÁLICA</t>
  </si>
  <si>
    <t>Escavação Mecanizada de Valas de Drenagem</t>
  </si>
  <si>
    <t xml:space="preserve">Reaterro Mecanizado de Valas </t>
  </si>
  <si>
    <t>93379</t>
  </si>
  <si>
    <t>COMP. 18</t>
  </si>
  <si>
    <t>und</t>
  </si>
  <si>
    <t>M³</t>
  </si>
  <si>
    <t>ORÇAMENTO DISCRIMINADO</t>
  </si>
  <si>
    <t>1.2</t>
  </si>
  <si>
    <t>2.2.2</t>
  </si>
  <si>
    <t>2.2.5</t>
  </si>
  <si>
    <t>CAPEAMENTO ASFÁLTICO</t>
  </si>
  <si>
    <t>OBRA: CAPEAMENTO ASFÁLTICO - MUNICÍPIO DE TRES DE MAIO/RS</t>
  </si>
  <si>
    <t>03</t>
  </si>
  <si>
    <t>1.4</t>
  </si>
  <si>
    <t>ADMINISTRAÇÃO LOCAL DE OBRA</t>
  </si>
  <si>
    <t>COMP. 40</t>
  </si>
  <si>
    <t>FORNECIMENTO E INSTALAÇÃO DE PLACA DE OBRA COM CHAPA GALVANIZADA E ESTRUTURA DE MADEIRA. AF_03/2022_PS</t>
  </si>
  <si>
    <t>COMP. 08</t>
  </si>
  <si>
    <t>OBRA: CAPEAMENTO ASFÁLTICO - RUA SANTA MARIA</t>
  </si>
  <si>
    <t>TRECHO: ENTRE AV. SENADOR ALBERTO PASQUALINI E RUA SANTA HELENA</t>
  </si>
  <si>
    <t>ÁREA TOTAL DE INTERVENÇÃO: 2.384,84 m²</t>
  </si>
  <si>
    <t>TUBO DE CONCRETO PARA REDES COLETORAS DE ÁGUAS PLUVIAIS, DIÂMETRO DE 600 MM, JUNTA RÍGIDA, INSTALADO EM LOCAL COM BAIXO NÍVEL DE INTERFERÊNCIAS - FORNECIMENTO E ASSENTAMENTO. AF_03/2024</t>
  </si>
  <si>
    <t>TUBO DE CONCRETO PARA REDES COLETORAS DE ÁGUAS PLUVIAIS, DIÂMETRO DE 1000 MM, JUNTA RÍGIDA, INSTALADO EM LOCAL COM BAIXO NÍVEL DE INTERFERÊNCIAS - FORNECIMENTO E ASSENTAMENTO. AF_03/2024</t>
  </si>
  <si>
    <t>DATA:</t>
  </si>
  <si>
    <t xml:space="preserve">OBS: Esse arquivo (XLS) serve apenas para edição, sendo o seu correto preenchimento de responsabilidade única e exclusiva do licitante, o qual deve observar os mesmos critérios estabelecidos nos arquivos disponibilizados no site (PDF).    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</si>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</sst>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* #,##0.00_);_(* \(#,##0.00\);_(* \-??_);_(@_)"/>
    <numFmt numFmtId="167" formatCode="0.00;[Red]0.00"/>
    <numFmt numFmtId="168" formatCode="#,##0.00;[Red]#,##0.00"/>
    <numFmt numFmtId="169" formatCode="&quot;R$&quot;\ #,##0.00"/>
    <numFmt numFmtId="170" formatCode="mmmm\-yy"/>
    <numFmt numFmtId="171" formatCode="0.000"/>
    <numFmt numFmtId="172" formatCode="[$-F800]dddd\,\ mmmm\ dd\,\ yyyy"/>
    <numFmt numFmtId="173" formatCode="[$-F400]h:mm:ss\ AM/PM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8.5"/>
      <name val="Arial"/>
      <family val="2"/>
    </font>
    <font>
      <b/>
      <sz val="10.5"/>
      <name val="Arial"/>
      <family val="2"/>
    </font>
    <font>
      <sz val="14"/>
      <color indexed="10"/>
      <name val="Times New Roman"/>
      <family val="1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.5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4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5" fontId="7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7" fillId="0" borderId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5">
    <xf numFmtId="0" fontId="0" fillId="0" borderId="0" xfId="0"/>
    <xf numFmtId="166" fontId="0" fillId="0" borderId="0" xfId="3" applyFont="1" applyFill="1" applyBorder="1" applyAlignment="1" applyProtection="1"/>
    <xf numFmtId="167" fontId="0" fillId="0" borderId="0" xfId="0" applyNumberFormat="1"/>
    <xf numFmtId="0" fontId="0" fillId="0" borderId="0" xfId="0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166" fontId="3" fillId="0" borderId="3" xfId="3" applyFont="1" applyFill="1" applyBorder="1" applyAlignment="1" applyProtection="1">
      <alignment horizontal="center" vertical="center" wrapText="1"/>
    </xf>
    <xf numFmtId="0" fontId="0" fillId="0" borderId="0" xfId="0" quotePrefix="1"/>
    <xf numFmtId="168" fontId="0" fillId="0" borderId="3" xfId="0" applyNumberForma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3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166" fontId="0" fillId="0" borderId="3" xfId="3" applyFont="1" applyFill="1" applyBorder="1" applyAlignment="1" applyProtection="1">
      <alignment vertical="center"/>
    </xf>
    <xf numFmtId="0" fontId="0" fillId="0" borderId="3" xfId="0" applyBorder="1" applyAlignment="1">
      <alignment vertical="center" wrapText="1"/>
    </xf>
    <xf numFmtId="167" fontId="0" fillId="0" borderId="3" xfId="0" applyNumberFormat="1" applyBorder="1" applyAlignment="1">
      <alignment vertical="center"/>
    </xf>
    <xf numFmtId="167" fontId="0" fillId="0" borderId="3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3" xfId="3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5" borderId="3" xfId="0" applyFill="1" applyBorder="1" applyAlignment="1">
      <alignment horizontal="center" vertical="center"/>
    </xf>
    <xf numFmtId="167" fontId="0" fillId="5" borderId="3" xfId="0" applyNumberFormat="1" applyFill="1" applyBorder="1" applyAlignment="1">
      <alignment vertical="center"/>
    </xf>
    <xf numFmtId="166" fontId="7" fillId="5" borderId="3" xfId="3" applyFill="1" applyBorder="1" applyAlignment="1" applyProtection="1">
      <alignment vertical="center"/>
    </xf>
    <xf numFmtId="0" fontId="0" fillId="5" borderId="0" xfId="0" applyFill="1" applyAlignment="1">
      <alignment vertical="center"/>
    </xf>
    <xf numFmtId="166" fontId="0" fillId="0" borderId="3" xfId="3" applyFont="1" applyFill="1" applyBorder="1" applyAlignment="1" applyProtection="1">
      <alignment horizontal="center" vertical="center"/>
    </xf>
    <xf numFmtId="166" fontId="3" fillId="2" borderId="3" xfId="3" applyFont="1" applyFill="1" applyBorder="1" applyAlignment="1" applyProtection="1">
      <alignment vertical="center"/>
    </xf>
    <xf numFmtId="167" fontId="3" fillId="2" borderId="3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center" vertical="center"/>
    </xf>
    <xf numFmtId="166" fontId="3" fillId="4" borderId="3" xfId="3" applyFont="1" applyFill="1" applyBorder="1" applyAlignment="1" applyProtection="1">
      <alignment vertical="center"/>
    </xf>
    <xf numFmtId="0" fontId="3" fillId="7" borderId="3" xfId="0" applyFont="1" applyFill="1" applyBorder="1" applyAlignment="1">
      <alignment horizontal="center" vertical="center"/>
    </xf>
    <xf numFmtId="166" fontId="3" fillId="7" borderId="3" xfId="3" applyFont="1" applyFill="1" applyBorder="1" applyAlignment="1" applyProtection="1">
      <alignment vertical="center"/>
    </xf>
    <xf numFmtId="167" fontId="3" fillId="7" borderId="3" xfId="0" applyNumberFormat="1" applyFont="1" applyFill="1" applyBorder="1" applyAlignment="1">
      <alignment vertical="center"/>
    </xf>
    <xf numFmtId="169" fontId="3" fillId="7" borderId="3" xfId="0" applyNumberFormat="1" applyFont="1" applyFill="1" applyBorder="1" applyAlignment="1">
      <alignment vertical="center"/>
    </xf>
    <xf numFmtId="169" fontId="3" fillId="6" borderId="3" xfId="3" applyNumberFormat="1" applyFont="1" applyFill="1" applyBorder="1" applyAlignment="1" applyProtection="1">
      <alignment vertical="center"/>
    </xf>
    <xf numFmtId="2" fontId="3" fillId="7" borderId="3" xfId="0" applyNumberFormat="1" applyFont="1" applyFill="1" applyBorder="1" applyAlignment="1">
      <alignment horizontal="center" vertical="center"/>
    </xf>
    <xf numFmtId="166" fontId="3" fillId="6" borderId="3" xfId="3" applyFont="1" applyFill="1" applyBorder="1" applyAlignment="1" applyProtection="1">
      <alignment vertical="center"/>
    </xf>
    <xf numFmtId="0" fontId="9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68" fontId="0" fillId="0" borderId="3" xfId="0" applyNumberFormat="1" applyBorder="1" applyAlignment="1">
      <alignment horizontal="center" vertical="center" wrapText="1"/>
    </xf>
    <xf numFmtId="9" fontId="14" fillId="0" borderId="0" xfId="5" applyFont="1" applyFill="1"/>
    <xf numFmtId="4" fontId="14" fillId="0" borderId="0" xfId="0" applyNumberFormat="1" applyFont="1" applyAlignment="1">
      <alignment horizontal="right"/>
    </xf>
    <xf numFmtId="0" fontId="4" fillId="0" borderId="20" xfId="0" applyFont="1" applyBorder="1" applyAlignment="1">
      <alignment horizontal="left"/>
    </xf>
    <xf numFmtId="0" fontId="4" fillId="0" borderId="20" xfId="0" applyFont="1" applyBorder="1" applyAlignment="1">
      <alignment horizontal="right"/>
    </xf>
    <xf numFmtId="0" fontId="4" fillId="0" borderId="21" xfId="0" applyFont="1" applyBorder="1" applyAlignment="1">
      <alignment horizontal="lef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right"/>
    </xf>
    <xf numFmtId="0" fontId="4" fillId="0" borderId="25" xfId="0" applyFont="1" applyBorder="1" applyAlignment="1">
      <alignment horizontal="left"/>
    </xf>
    <xf numFmtId="4" fontId="4" fillId="0" borderId="25" xfId="0" applyNumberFormat="1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9" fontId="5" fillId="0" borderId="3" xfId="5" applyFont="1" applyFill="1" applyBorder="1" applyAlignment="1">
      <alignment horizontal="center" vertical="center"/>
    </xf>
    <xf numFmtId="4" fontId="5" fillId="0" borderId="30" xfId="0" applyNumberFormat="1" applyFont="1" applyBorder="1" applyAlignment="1">
      <alignment horizontal="center" vertical="center" wrapText="1"/>
    </xf>
    <xf numFmtId="9" fontId="5" fillId="0" borderId="8" xfId="5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169" fontId="4" fillId="0" borderId="3" xfId="0" applyNumberFormat="1" applyFont="1" applyBorder="1" applyAlignment="1">
      <alignment horizontal="center" vertical="center"/>
    </xf>
    <xf numFmtId="169" fontId="5" fillId="0" borderId="3" xfId="0" applyNumberFormat="1" applyFont="1" applyBorder="1" applyAlignment="1">
      <alignment horizontal="center" vertical="center"/>
    </xf>
    <xf numFmtId="169" fontId="5" fillId="0" borderId="5" xfId="0" applyNumberFormat="1" applyFont="1" applyBorder="1" applyAlignment="1">
      <alignment horizontal="center"/>
    </xf>
    <xf numFmtId="9" fontId="5" fillId="0" borderId="5" xfId="5" applyFont="1" applyFill="1" applyBorder="1" applyAlignment="1">
      <alignment horizontal="center"/>
    </xf>
    <xf numFmtId="169" fontId="5" fillId="0" borderId="31" xfId="0" applyNumberFormat="1" applyFont="1" applyBorder="1" applyAlignment="1">
      <alignment horizontal="center"/>
    </xf>
    <xf numFmtId="9" fontId="5" fillId="0" borderId="31" xfId="5" applyFont="1" applyFill="1" applyBorder="1" applyAlignment="1">
      <alignment horizontal="center"/>
    </xf>
    <xf numFmtId="0" fontId="4" fillId="0" borderId="33" xfId="0" applyFont="1" applyBorder="1" applyAlignment="1">
      <alignment horizontal="left" vertical="center"/>
    </xf>
    <xf numFmtId="169" fontId="4" fillId="0" borderId="27" xfId="0" applyNumberFormat="1" applyFont="1" applyBorder="1" applyAlignment="1">
      <alignment horizontal="center"/>
    </xf>
    <xf numFmtId="169" fontId="4" fillId="0" borderId="16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/>
    </xf>
    <xf numFmtId="9" fontId="4" fillId="0" borderId="3" xfId="5" applyFont="1" applyFill="1" applyBorder="1" applyAlignment="1">
      <alignment horizontal="center" vertical="center"/>
    </xf>
    <xf numFmtId="4" fontId="4" fillId="0" borderId="30" xfId="0" applyNumberFormat="1" applyFont="1" applyBorder="1" applyAlignment="1">
      <alignment horizontal="center" vertical="center" wrapText="1"/>
    </xf>
    <xf numFmtId="9" fontId="4" fillId="0" borderId="8" xfId="5" applyFont="1" applyFill="1" applyBorder="1" applyAlignment="1">
      <alignment horizontal="center" vertical="center"/>
    </xf>
    <xf numFmtId="2" fontId="0" fillId="0" borderId="3" xfId="3" applyNumberFormat="1" applyFont="1" applyFill="1" applyBorder="1" applyAlignment="1" applyProtection="1">
      <alignment horizontal="center" vertical="center"/>
    </xf>
    <xf numFmtId="166" fontId="4" fillId="4" borderId="0" xfId="3" applyFont="1" applyFill="1" applyBorder="1" applyAlignment="1" applyProtection="1">
      <alignment vertical="center"/>
    </xf>
    <xf numFmtId="2" fontId="0" fillId="0" borderId="0" xfId="0" applyNumberFormat="1"/>
    <xf numFmtId="0" fontId="0" fillId="0" borderId="7" xfId="0" applyBorder="1" applyAlignment="1">
      <alignment horizontal="left" vertical="center"/>
    </xf>
    <xf numFmtId="166" fontId="0" fillId="0" borderId="8" xfId="3" applyFont="1" applyFill="1" applyBorder="1" applyAlignment="1" applyProtection="1">
      <alignment vertical="center"/>
    </xf>
    <xf numFmtId="0" fontId="3" fillId="5" borderId="7" xfId="0" applyFont="1" applyFill="1" applyBorder="1" applyAlignment="1">
      <alignment horizontal="left" vertical="center"/>
    </xf>
    <xf numFmtId="166" fontId="7" fillId="5" borderId="8" xfId="3" applyFill="1" applyBorder="1" applyAlignment="1" applyProtection="1">
      <alignment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6" fontId="3" fillId="0" borderId="8" xfId="3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169" fontId="6" fillId="6" borderId="23" xfId="4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166" fontId="3" fillId="4" borderId="8" xfId="3" applyFont="1" applyFill="1" applyBorder="1" applyAlignment="1" applyProtection="1">
      <alignment vertical="center"/>
    </xf>
    <xf numFmtId="169" fontId="6" fillId="6" borderId="8" xfId="4" applyNumberFormat="1" applyFont="1" applyFill="1" applyBorder="1" applyAlignment="1" applyProtection="1">
      <alignment vertical="center"/>
    </xf>
    <xf numFmtId="169" fontId="3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169" fontId="0" fillId="0" borderId="0" xfId="3" applyNumberFormat="1" applyFont="1" applyFill="1" applyBorder="1" applyAlignment="1" applyProtection="1">
      <alignment horizontal="center"/>
    </xf>
    <xf numFmtId="169" fontId="3" fillId="4" borderId="0" xfId="3" applyNumberFormat="1" applyFont="1" applyFill="1" applyBorder="1" applyAlignment="1" applyProtection="1">
      <alignment horizontal="center" vertical="center"/>
    </xf>
    <xf numFmtId="169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166" fontId="0" fillId="0" borderId="8" xfId="3" applyFont="1" applyFill="1" applyBorder="1" applyAlignment="1" applyProtection="1">
      <alignment horizontal="center" vertical="center"/>
    </xf>
    <xf numFmtId="171" fontId="0" fillId="3" borderId="3" xfId="3" applyNumberFormat="1" applyFont="1" applyFill="1" applyBorder="1" applyAlignment="1" applyProtection="1">
      <alignment horizontal="center" vertical="center"/>
    </xf>
    <xf numFmtId="169" fontId="13" fillId="6" borderId="31" xfId="4" applyNumberFormat="1" applyFont="1" applyFill="1" applyBorder="1" applyAlignment="1" applyProtection="1">
      <alignment vertical="center"/>
    </xf>
    <xf numFmtId="169" fontId="4" fillId="6" borderId="32" xfId="4" applyNumberFormat="1" applyFont="1" applyFill="1" applyBorder="1" applyAlignment="1" applyProtection="1">
      <alignment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166" fontId="0" fillId="0" borderId="30" xfId="3" applyFont="1" applyFill="1" applyBorder="1" applyAlignment="1" applyProtection="1">
      <alignment horizontal="center" vertical="center"/>
    </xf>
    <xf numFmtId="167" fontId="0" fillId="0" borderId="30" xfId="0" applyNumberFormat="1" applyBorder="1" applyAlignment="1">
      <alignment vertical="center"/>
    </xf>
    <xf numFmtId="166" fontId="0" fillId="0" borderId="30" xfId="3" applyFont="1" applyFill="1" applyBorder="1" applyAlignment="1" applyProtection="1">
      <alignment vertical="center"/>
    </xf>
    <xf numFmtId="166" fontId="0" fillId="0" borderId="37" xfId="3" applyFont="1" applyFill="1" applyBorder="1" applyAlignment="1" applyProtection="1">
      <alignment vertical="center"/>
    </xf>
    <xf numFmtId="0" fontId="0" fillId="0" borderId="38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66" fontId="7" fillId="3" borderId="31" xfId="3" applyFill="1" applyBorder="1" applyAlignment="1" applyProtection="1">
      <alignment horizontal="center" vertical="center"/>
    </xf>
    <xf numFmtId="167" fontId="0" fillId="0" borderId="31" xfId="0" applyNumberFormat="1" applyBorder="1" applyAlignment="1">
      <alignment vertical="center"/>
    </xf>
    <xf numFmtId="166" fontId="0" fillId="0" borderId="31" xfId="3" applyFont="1" applyFill="1" applyBorder="1" applyAlignment="1" applyProtection="1">
      <alignment vertical="center"/>
    </xf>
    <xf numFmtId="166" fontId="0" fillId="0" borderId="32" xfId="3" applyFont="1" applyFill="1" applyBorder="1" applyAlignment="1" applyProtection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2" fontId="8" fillId="0" borderId="0" xfId="0" applyNumberFormat="1" applyFont="1" applyAlignment="1">
      <alignment horizontal="right"/>
    </xf>
    <xf numFmtId="4" fontId="8" fillId="0" borderId="0" xfId="0" applyNumberFormat="1" applyFont="1"/>
    <xf numFmtId="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9" fontId="14" fillId="0" borderId="0" xfId="5" applyFont="1" applyFill="1" applyBorder="1"/>
    <xf numFmtId="2" fontId="11" fillId="0" borderId="0" xfId="0" applyNumberFormat="1" applyFont="1" applyAlignment="1">
      <alignment horizontal="right"/>
    </xf>
    <xf numFmtId="4" fontId="11" fillId="0" borderId="0" xfId="0" applyNumberFormat="1" applyFont="1"/>
    <xf numFmtId="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5" fillId="0" borderId="32" xfId="5" applyFont="1" applyFill="1" applyBorder="1" applyAlignment="1">
      <alignment horizontal="center"/>
    </xf>
    <xf numFmtId="49" fontId="5" fillId="0" borderId="0" xfId="0" applyNumberFormat="1" applyFont="1" applyAlignment="1">
      <alignment horizontal="right" vertical="center"/>
    </xf>
    <xf numFmtId="167" fontId="0" fillId="0" borderId="3" xfId="0" applyNumberFormat="1" applyBorder="1" applyAlignment="1">
      <alignment vertical="center" wrapText="1"/>
    </xf>
    <xf numFmtId="10" fontId="0" fillId="0" borderId="3" xfId="3" applyNumberFormat="1" applyFont="1" applyFill="1" applyBorder="1" applyAlignment="1" applyProtection="1">
      <alignment vertical="center"/>
    </xf>
    <xf numFmtId="0" fontId="0" fillId="0" borderId="3" xfId="3" applyNumberFormat="1" applyFont="1" applyFill="1" applyBorder="1" applyAlignment="1" applyProtection="1">
      <alignment vertical="center"/>
    </xf>
    <xf numFmtId="49" fontId="5" fillId="0" borderId="0" xfId="0" applyNumberFormat="1" applyFont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169" fontId="3" fillId="6" borderId="8" xfId="3" applyNumberFormat="1" applyFont="1" applyFill="1" applyBorder="1" applyAlignment="1" applyProtection="1">
      <alignment vertical="center"/>
    </xf>
    <xf numFmtId="49" fontId="4" fillId="0" borderId="39" xfId="0" applyNumberFormat="1" applyFont="1" applyBorder="1" applyAlignment="1">
      <alignment horizontal="center"/>
    </xf>
    <xf numFmtId="169" fontId="5" fillId="0" borderId="34" xfId="0" applyNumberFormat="1" applyFont="1" applyBorder="1" applyAlignment="1">
      <alignment horizontal="center" vertical="center"/>
    </xf>
    <xf numFmtId="9" fontId="5" fillId="0" borderId="27" xfId="5" applyFont="1" applyFill="1" applyBorder="1" applyAlignment="1">
      <alignment horizontal="center" vertical="center"/>
    </xf>
    <xf numFmtId="9" fontId="5" fillId="0" borderId="40" xfId="5" applyFont="1" applyFill="1" applyBorder="1" applyAlignment="1">
      <alignment horizontal="center" vertical="center"/>
    </xf>
    <xf numFmtId="9" fontId="5" fillId="0" borderId="6" xfId="5" applyFont="1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3" fontId="10" fillId="0" borderId="0" xfId="0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173" fontId="0" fillId="0" borderId="0" xfId="0" applyNumberFormat="1"/>
    <xf numFmtId="173" fontId="0" fillId="0" borderId="0" xfId="3" applyNumberFormat="1" applyFont="1" applyFill="1" applyBorder="1" applyAlignment="1" applyProtection="1"/>
    <xf numFmtId="173" fontId="11" fillId="0" borderId="0" xfId="0" applyNumberFormat="1" applyFont="1" applyAlignment="1">
      <alignment horizontal="center" wrapText="1"/>
    </xf>
    <xf numFmtId="173" fontId="8" fillId="0" borderId="0" xfId="0" applyNumberFormat="1" applyFont="1" applyAlignment="1">
      <alignment horizontal="right"/>
    </xf>
    <xf numFmtId="173" fontId="8" fillId="0" borderId="0" xfId="0" applyNumberFormat="1" applyFont="1"/>
    <xf numFmtId="173" fontId="9" fillId="0" borderId="0" xfId="0" applyNumberFormat="1" applyFon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3" applyNumberFormat="1" applyFont="1" applyFill="1" applyBorder="1" applyAlignment="1" applyProtection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0" fontId="0" fillId="0" borderId="3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173" fontId="11" fillId="0" borderId="0" xfId="0" applyNumberFormat="1" applyFont="1" applyAlignment="1">
      <alignment horizont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19" fillId="0" borderId="9" xfId="6" applyFont="1" applyBorder="1" applyAlignment="1">
      <alignment horizontal="center" vertical="center" wrapText="1"/>
    </xf>
    <xf numFmtId="0" fontId="19" fillId="0" borderId="10" xfId="6" applyFont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wrapText="1"/>
    </xf>
    <xf numFmtId="0" fontId="19" fillId="0" borderId="12" xfId="6" applyFont="1" applyBorder="1" applyAlignment="1">
      <alignment horizontal="center" vertical="center" wrapText="1"/>
    </xf>
    <xf numFmtId="0" fontId="19" fillId="0" borderId="13" xfId="6" applyFont="1" applyBorder="1" applyAlignment="1">
      <alignment horizontal="center" vertical="center" wrapText="1"/>
    </xf>
    <xf numFmtId="0" fontId="19" fillId="0" borderId="14" xfId="6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right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9" fontId="4" fillId="0" borderId="5" xfId="0" applyNumberFormat="1" applyFont="1" applyBorder="1" applyAlignment="1">
      <alignment horizontal="center" vertical="center"/>
    </xf>
    <xf numFmtId="169" fontId="4" fillId="0" borderId="31" xfId="0" applyNumberFormat="1" applyFont="1" applyBorder="1" applyAlignment="1">
      <alignment horizontal="center" vertical="center"/>
    </xf>
    <xf numFmtId="172" fontId="0" fillId="0" borderId="0" xfId="0" applyNumberFormat="1" applyAlignment="1">
      <alignment horizontal="right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70" fontId="4" fillId="0" borderId="22" xfId="0" applyNumberFormat="1" applyFont="1" applyBorder="1" applyAlignment="1">
      <alignment horizontal="left"/>
    </xf>
    <xf numFmtId="170" fontId="4" fillId="0" borderId="18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8">
    <cellStyle name="Moeda" xfId="4" builtinId="4"/>
    <cellStyle name="Moeda 2" xfId="7" xr:uid="{00000000-0005-0000-0000-000001000000}"/>
    <cellStyle name="Normal" xfId="0" builtinId="0"/>
    <cellStyle name="Normal 2" xfId="6" xr:uid="{00000000-0005-0000-0000-000003000000}"/>
    <cellStyle name="Porcentagem" xfId="5" builtinId="5"/>
    <cellStyle name="Separador de milhares 2" xfId="1" xr:uid="{00000000-0005-0000-0000-000005000000}"/>
    <cellStyle name="Título 5" xfId="2" xr:uid="{00000000-0005-0000-0000-000006000000}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0</xdr:row>
          <xdr:rowOff>19050</xdr:rowOff>
        </xdr:from>
        <xdr:to>
          <xdr:col>4</xdr:col>
          <xdr:colOff>771525</xdr:colOff>
          <xdr:row>5</xdr:row>
          <xdr:rowOff>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0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tor%20Mota/Desktop/C&#243;pia%20de%20Planilhas_Atualiza&#231;&#227;o%2005-21%20CER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9">
    <pageSetUpPr fitToPage="1"/>
  </sheetPr>
  <dimension ref="A1:T106"/>
  <sheetViews>
    <sheetView tabSelected="1" view="pageBreakPreview" topLeftCell="A26" zoomScaleSheetLayoutView="100" workbookViewId="0">
      <selection activeCell="A49" sqref="A49:M50"/>
    </sheetView>
  </sheetViews>
  <sheetFormatPr defaultColWidth="11.42578125" defaultRowHeight="12.75" x14ac:dyDescent="0.2"/>
  <cols>
    <col min="1" max="1" width="6" style="3" customWidth="1"/>
    <col min="2" max="2" width="78.85546875" customWidth="1"/>
    <col min="3" max="3" width="17.140625" customWidth="1"/>
    <col min="4" max="4" width="11" style="3" customWidth="1"/>
    <col min="5" max="5" width="14.140625" style="2" customWidth="1"/>
    <col min="6" max="6" width="0" style="2" hidden="1" customWidth="1"/>
    <col min="7" max="7" width="0.28515625" style="2" hidden="1" customWidth="1"/>
    <col min="8" max="8" width="11.5703125" style="2" customWidth="1"/>
    <col min="9" max="9" width="16.85546875" style="2" customWidth="1"/>
    <col min="10" max="10" width="11.42578125" style="1" customWidth="1"/>
    <col min="11" max="11" width="18.7109375" style="1" customWidth="1"/>
    <col min="12" max="12" width="21.42578125" style="1" customWidth="1"/>
    <col min="13" max="13" width="26.7109375" style="1" customWidth="1"/>
    <col min="14" max="14" width="20.5703125" customWidth="1"/>
    <col min="15" max="15" width="13.28515625" customWidth="1"/>
    <col min="16" max="16" width="15.7109375" customWidth="1"/>
    <col min="17" max="17" width="19.5703125" customWidth="1"/>
    <col min="18" max="18" width="17" customWidth="1"/>
    <col min="19" max="19" width="23" customWidth="1"/>
    <col min="20" max="20" width="18.5703125" customWidth="1"/>
    <col min="21" max="21" width="18.85546875" customWidth="1"/>
    <col min="31" max="31" width="11.42578125" customWidth="1"/>
  </cols>
  <sheetData>
    <row r="1" spans="1:13" x14ac:dyDescent="0.2">
      <c r="A1" s="168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</row>
    <row r="2" spans="1:13" x14ac:dyDescent="0.2">
      <c r="A2" s="171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3"/>
    </row>
    <row r="3" spans="1:13" ht="12.75" customHeight="1" x14ac:dyDescent="0.2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3"/>
    </row>
    <row r="4" spans="1:13" x14ac:dyDescent="0.2">
      <c r="A4" s="171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3"/>
    </row>
    <row r="5" spans="1:13" ht="12.75" customHeight="1" x14ac:dyDescent="0.2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3"/>
    </row>
    <row r="6" spans="1:13" s="23" customFormat="1" ht="18" x14ac:dyDescent="0.2">
      <c r="A6" s="174" t="s">
        <v>102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6"/>
    </row>
    <row r="7" spans="1:13" s="11" customFormat="1" ht="15" customHeight="1" x14ac:dyDescent="0.2">
      <c r="A7" s="81" t="s">
        <v>33</v>
      </c>
      <c r="B7" s="22"/>
      <c r="C7" s="22"/>
      <c r="D7" s="12"/>
      <c r="E7" s="15"/>
      <c r="F7" s="15"/>
      <c r="G7" s="15"/>
      <c r="H7" s="15"/>
      <c r="I7" s="15"/>
      <c r="J7" s="13"/>
      <c r="K7" s="13"/>
      <c r="L7" s="13"/>
      <c r="M7" s="82"/>
    </row>
    <row r="8" spans="1:13" s="27" customFormat="1" ht="15" customHeight="1" x14ac:dyDescent="0.2">
      <c r="A8" s="83" t="s">
        <v>114</v>
      </c>
      <c r="B8" s="18"/>
      <c r="C8" s="18"/>
      <c r="D8" s="24"/>
      <c r="E8" s="25"/>
      <c r="F8" s="25"/>
      <c r="G8" s="25"/>
      <c r="H8" s="25"/>
      <c r="I8" s="25"/>
      <c r="J8" s="26"/>
      <c r="K8" s="26"/>
      <c r="L8" s="26"/>
      <c r="M8" s="84"/>
    </row>
    <row r="9" spans="1:13" s="11" customFormat="1" ht="15" customHeight="1" x14ac:dyDescent="0.2">
      <c r="A9" s="81" t="s">
        <v>115</v>
      </c>
      <c r="B9" s="22"/>
      <c r="C9" s="162"/>
      <c r="D9" s="165"/>
      <c r="E9" s="15"/>
      <c r="F9" s="15"/>
      <c r="G9" s="15"/>
      <c r="H9" s="138"/>
      <c r="I9" s="138"/>
      <c r="J9" s="139"/>
      <c r="K9" s="13"/>
      <c r="L9" s="13"/>
      <c r="M9" s="82"/>
    </row>
    <row r="10" spans="1:13" s="11" customFormat="1" ht="15" customHeight="1" x14ac:dyDescent="0.2">
      <c r="A10" s="81" t="s">
        <v>0</v>
      </c>
      <c r="B10" s="22"/>
      <c r="C10" s="163"/>
      <c r="D10" s="166"/>
      <c r="E10" s="15"/>
      <c r="F10" s="15"/>
      <c r="G10" s="15"/>
      <c r="H10" s="138"/>
      <c r="I10" s="138"/>
      <c r="J10" s="140"/>
      <c r="K10" s="13"/>
      <c r="L10" s="13"/>
      <c r="M10" s="82"/>
    </row>
    <row r="11" spans="1:13" s="11" customFormat="1" ht="15" customHeight="1" x14ac:dyDescent="0.2">
      <c r="A11" s="81" t="s">
        <v>32</v>
      </c>
      <c r="B11" s="22"/>
      <c r="C11" s="164"/>
      <c r="D11" s="167"/>
      <c r="E11" s="15"/>
      <c r="F11" s="15"/>
      <c r="G11" s="15"/>
      <c r="H11" s="138"/>
      <c r="I11" s="138"/>
      <c r="J11" s="140"/>
      <c r="K11" s="13"/>
      <c r="L11" s="13"/>
      <c r="M11" s="82"/>
    </row>
    <row r="12" spans="1:13" s="11" customFormat="1" ht="15" customHeight="1" thickBot="1" x14ac:dyDescent="0.25">
      <c r="A12" s="116" t="s">
        <v>116</v>
      </c>
      <c r="B12" s="117"/>
      <c r="C12" s="117"/>
      <c r="D12" s="118"/>
      <c r="E12" s="119"/>
      <c r="F12" s="120" t="s">
        <v>13</v>
      </c>
      <c r="G12" s="120"/>
      <c r="H12" s="120"/>
      <c r="I12" s="120"/>
      <c r="J12" s="121"/>
      <c r="K12" s="121"/>
      <c r="L12" s="121"/>
      <c r="M12" s="122"/>
    </row>
    <row r="13" spans="1:13" s="11" customFormat="1" ht="15" hidden="1" customHeight="1" x14ac:dyDescent="0.2">
      <c r="A13" s="110" t="s">
        <v>1</v>
      </c>
      <c r="B13" s="111"/>
      <c r="C13" s="111"/>
      <c r="D13" s="112">
        <v>1273.1600000000001</v>
      </c>
      <c r="E13" s="113" t="s">
        <v>13</v>
      </c>
      <c r="F13" s="113"/>
      <c r="G13" s="113"/>
      <c r="H13" s="113"/>
      <c r="I13" s="113"/>
      <c r="J13" s="114"/>
      <c r="K13" s="114"/>
      <c r="L13" s="114"/>
      <c r="M13" s="115"/>
    </row>
    <row r="14" spans="1:13" s="11" customFormat="1" ht="15" hidden="1" customHeight="1" x14ac:dyDescent="0.2">
      <c r="A14" s="85" t="s">
        <v>2</v>
      </c>
      <c r="B14" s="22"/>
      <c r="C14" s="22"/>
      <c r="D14" s="28">
        <v>0</v>
      </c>
      <c r="E14" s="15" t="s">
        <v>13</v>
      </c>
      <c r="F14" s="15"/>
      <c r="G14" s="15"/>
      <c r="H14" s="15"/>
      <c r="I14" s="15"/>
      <c r="J14" s="13"/>
      <c r="K14" s="13"/>
      <c r="L14" s="13"/>
      <c r="M14" s="82"/>
    </row>
    <row r="15" spans="1:13" s="11" customFormat="1" ht="15" hidden="1" customHeight="1" x14ac:dyDescent="0.2">
      <c r="A15" s="85" t="s">
        <v>3</v>
      </c>
      <c r="B15" s="22"/>
      <c r="C15" s="22"/>
      <c r="D15" s="28">
        <v>0</v>
      </c>
      <c r="E15" s="15" t="s">
        <v>14</v>
      </c>
      <c r="F15" s="15"/>
      <c r="G15" s="15"/>
      <c r="H15" s="15"/>
      <c r="I15" s="15"/>
      <c r="J15" s="13"/>
      <c r="K15" s="13"/>
      <c r="L15" s="13"/>
      <c r="M15" s="82"/>
    </row>
    <row r="16" spans="1:13" s="11" customFormat="1" ht="15" hidden="1" customHeight="1" x14ac:dyDescent="0.2">
      <c r="A16" s="85" t="s">
        <v>4</v>
      </c>
      <c r="B16" s="22"/>
      <c r="C16" s="22"/>
      <c r="D16" s="28">
        <v>0</v>
      </c>
      <c r="E16" s="15" t="s">
        <v>14</v>
      </c>
      <c r="F16" s="15"/>
      <c r="G16" s="15"/>
      <c r="H16" s="15"/>
      <c r="I16" s="15"/>
      <c r="J16" s="13"/>
      <c r="K16" s="13"/>
      <c r="L16" s="13"/>
      <c r="M16" s="82"/>
    </row>
    <row r="17" spans="1:15" s="11" customFormat="1" ht="15" hidden="1" customHeight="1" x14ac:dyDescent="0.2">
      <c r="A17" s="85" t="s">
        <v>5</v>
      </c>
      <c r="B17" s="22"/>
      <c r="C17" s="22"/>
      <c r="D17" s="28">
        <v>90</v>
      </c>
      <c r="E17" s="15" t="s">
        <v>13</v>
      </c>
      <c r="F17" s="15"/>
      <c r="G17" s="15"/>
      <c r="H17" s="15"/>
      <c r="I17" s="15"/>
      <c r="J17" s="13"/>
      <c r="K17" s="13"/>
      <c r="L17" s="13"/>
      <c r="M17" s="82"/>
    </row>
    <row r="18" spans="1:15" s="11" customFormat="1" ht="15" hidden="1" customHeight="1" x14ac:dyDescent="0.2">
      <c r="A18" s="85" t="s">
        <v>6</v>
      </c>
      <c r="B18" s="22"/>
      <c r="C18" s="22"/>
      <c r="D18" s="28">
        <v>1166</v>
      </c>
      <c r="E18" s="15" t="s">
        <v>13</v>
      </c>
      <c r="F18" s="15"/>
      <c r="G18" s="15"/>
      <c r="H18" s="15"/>
      <c r="I18" s="15"/>
      <c r="J18" s="13"/>
      <c r="K18" s="13"/>
      <c r="L18" s="13"/>
      <c r="M18" s="82"/>
    </row>
    <row r="19" spans="1:15" s="11" customFormat="1" ht="25.5" x14ac:dyDescent="0.2">
      <c r="A19" s="86" t="s">
        <v>15</v>
      </c>
      <c r="B19" s="8" t="s">
        <v>16</v>
      </c>
      <c r="C19" s="8" t="s">
        <v>46</v>
      </c>
      <c r="D19" s="8" t="s">
        <v>30</v>
      </c>
      <c r="E19" s="9" t="s">
        <v>17</v>
      </c>
      <c r="F19" s="4" t="s">
        <v>18</v>
      </c>
      <c r="G19" s="4" t="s">
        <v>19</v>
      </c>
      <c r="H19" s="4" t="s">
        <v>18</v>
      </c>
      <c r="I19" s="4" t="s">
        <v>19</v>
      </c>
      <c r="J19" s="5" t="s">
        <v>20</v>
      </c>
      <c r="K19" s="5" t="s">
        <v>21</v>
      </c>
      <c r="L19" s="5" t="s">
        <v>27</v>
      </c>
      <c r="M19" s="87" t="s">
        <v>22</v>
      </c>
      <c r="N19" s="94"/>
    </row>
    <row r="20" spans="1:15" s="23" customFormat="1" x14ac:dyDescent="0.2">
      <c r="A20" s="88" t="s">
        <v>35</v>
      </c>
      <c r="B20" s="33" t="s">
        <v>8</v>
      </c>
      <c r="C20" s="33"/>
      <c r="D20" s="33"/>
      <c r="E20" s="33"/>
      <c r="F20" s="34"/>
      <c r="G20" s="35"/>
      <c r="H20" s="36"/>
      <c r="I20" s="36"/>
      <c r="J20" s="36"/>
      <c r="K20" s="37"/>
      <c r="L20" s="37"/>
      <c r="M20" s="143"/>
      <c r="N20" s="97"/>
      <c r="O20" s="99"/>
    </row>
    <row r="21" spans="1:15" s="11" customFormat="1" ht="18" customHeight="1" x14ac:dyDescent="0.2">
      <c r="A21" s="85" t="s">
        <v>71</v>
      </c>
      <c r="B21" s="22" t="s">
        <v>112</v>
      </c>
      <c r="C21" s="12">
        <v>103689</v>
      </c>
      <c r="D21" s="12" t="s">
        <v>74</v>
      </c>
      <c r="E21" s="21">
        <v>2.88</v>
      </c>
      <c r="F21" s="16">
        <f>J21*0.8</f>
        <v>0</v>
      </c>
      <c r="G21" s="16">
        <f>J21-F21</f>
        <v>0</v>
      </c>
      <c r="H21" s="19"/>
      <c r="I21" s="19"/>
      <c r="J21" s="78"/>
      <c r="K21" s="78"/>
      <c r="L21" s="78"/>
      <c r="M21" s="106"/>
      <c r="N21" s="98"/>
      <c r="O21" s="100"/>
    </row>
    <row r="22" spans="1:15" s="10" customFormat="1" ht="25.5" x14ac:dyDescent="0.2">
      <c r="A22" s="85" t="s">
        <v>103</v>
      </c>
      <c r="B22" s="7" t="s">
        <v>72</v>
      </c>
      <c r="C22" s="42" t="s">
        <v>68</v>
      </c>
      <c r="D22" s="12" t="s">
        <v>75</v>
      </c>
      <c r="E22" s="20">
        <v>1</v>
      </c>
      <c r="F22" s="16"/>
      <c r="G22" s="16"/>
      <c r="H22" s="19"/>
      <c r="I22" s="19"/>
      <c r="J22" s="78"/>
      <c r="K22" s="78"/>
      <c r="L22" s="78"/>
      <c r="M22" s="106"/>
      <c r="N22" s="98"/>
      <c r="O22" s="100"/>
    </row>
    <row r="23" spans="1:15" s="10" customFormat="1" x14ac:dyDescent="0.2">
      <c r="A23" s="149" t="s">
        <v>109</v>
      </c>
      <c r="B23" s="7" t="s">
        <v>73</v>
      </c>
      <c r="C23" s="42" t="s">
        <v>113</v>
      </c>
      <c r="D23" s="12" t="s">
        <v>76</v>
      </c>
      <c r="E23" s="20">
        <v>100</v>
      </c>
      <c r="F23" s="16"/>
      <c r="G23" s="16"/>
      <c r="H23" s="19"/>
      <c r="I23" s="19"/>
      <c r="J23" s="78"/>
      <c r="K23" s="78"/>
      <c r="L23" s="78"/>
      <c r="M23" s="106"/>
      <c r="N23" s="98"/>
      <c r="O23" s="100"/>
    </row>
    <row r="24" spans="1:15" s="10" customFormat="1" x14ac:dyDescent="0.2">
      <c r="A24" s="149" t="s">
        <v>109</v>
      </c>
      <c r="B24" s="7" t="s">
        <v>110</v>
      </c>
      <c r="C24" s="42" t="s">
        <v>111</v>
      </c>
      <c r="D24" s="12" t="s">
        <v>53</v>
      </c>
      <c r="E24" s="20">
        <v>1</v>
      </c>
      <c r="F24" s="16"/>
      <c r="G24" s="16"/>
      <c r="H24" s="19"/>
      <c r="I24" s="19"/>
      <c r="J24" s="78"/>
      <c r="K24" s="78"/>
      <c r="L24" s="78"/>
      <c r="M24" s="28"/>
      <c r="N24" s="98"/>
      <c r="O24" s="100"/>
    </row>
    <row r="25" spans="1:15" s="11" customFormat="1" ht="15" x14ac:dyDescent="0.2">
      <c r="A25" s="89" t="s">
        <v>34</v>
      </c>
      <c r="B25" s="188" t="s">
        <v>106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90"/>
      <c r="N25" s="98"/>
      <c r="O25" s="100"/>
    </row>
    <row r="26" spans="1:15" s="23" customFormat="1" ht="18" customHeight="1" x14ac:dyDescent="0.2">
      <c r="A26" s="91" t="s">
        <v>23</v>
      </c>
      <c r="B26" s="17" t="s">
        <v>9</v>
      </c>
      <c r="C26" s="17"/>
      <c r="D26" s="17"/>
      <c r="E26" s="31"/>
      <c r="F26" s="29"/>
      <c r="G26" s="30"/>
      <c r="H26" s="30"/>
      <c r="I26" s="30"/>
      <c r="J26" s="30"/>
      <c r="K26" s="32"/>
      <c r="L26" s="32"/>
      <c r="M26" s="92"/>
      <c r="N26" s="97"/>
      <c r="O26" s="99"/>
    </row>
    <row r="27" spans="1:15" s="11" customFormat="1" ht="25.5" x14ac:dyDescent="0.2">
      <c r="A27" s="85" t="s">
        <v>37</v>
      </c>
      <c r="B27" s="14" t="s">
        <v>47</v>
      </c>
      <c r="C27" s="19" t="s">
        <v>63</v>
      </c>
      <c r="D27" s="12" t="s">
        <v>76</v>
      </c>
      <c r="E27" s="21">
        <f>84.12+98.47+66.34+256.03</f>
        <v>504.96</v>
      </c>
      <c r="F27" s="16">
        <f t="shared" ref="F27:F33" si="0">J27*0.85</f>
        <v>0</v>
      </c>
      <c r="G27" s="16">
        <f t="shared" ref="G27:G33" si="1">J27-F27-0.01</f>
        <v>-0.01</v>
      </c>
      <c r="H27" s="19"/>
      <c r="I27" s="16"/>
      <c r="J27" s="78"/>
      <c r="K27" s="78"/>
      <c r="L27" s="78"/>
      <c r="M27" s="106"/>
      <c r="N27" s="98"/>
      <c r="O27" s="100"/>
    </row>
    <row r="28" spans="1:15" s="11" customFormat="1" ht="25.5" x14ac:dyDescent="0.2">
      <c r="A28" s="85" t="s">
        <v>38</v>
      </c>
      <c r="B28" s="14" t="s">
        <v>62</v>
      </c>
      <c r="C28" s="12" t="s">
        <v>64</v>
      </c>
      <c r="D28" s="12" t="s">
        <v>76</v>
      </c>
      <c r="E28" s="21">
        <v>100</v>
      </c>
      <c r="F28" s="16">
        <f t="shared" si="0"/>
        <v>0</v>
      </c>
      <c r="G28" s="16">
        <f t="shared" si="1"/>
        <v>-0.01</v>
      </c>
      <c r="H28" s="19"/>
      <c r="I28" s="16"/>
      <c r="J28" s="78"/>
      <c r="K28" s="78"/>
      <c r="L28" s="78"/>
      <c r="M28" s="106"/>
      <c r="N28" s="98"/>
      <c r="O28" s="100"/>
    </row>
    <row r="29" spans="1:15" s="11" customFormat="1" x14ac:dyDescent="0.2">
      <c r="A29" s="85" t="s">
        <v>91</v>
      </c>
      <c r="B29" s="14" t="s">
        <v>95</v>
      </c>
      <c r="C29" s="19" t="s">
        <v>99</v>
      </c>
      <c r="D29" s="12" t="s">
        <v>100</v>
      </c>
      <c r="E29" s="21">
        <v>4</v>
      </c>
      <c r="F29" s="16">
        <f t="shared" si="0"/>
        <v>0</v>
      </c>
      <c r="G29" s="16">
        <f t="shared" si="1"/>
        <v>-0.01</v>
      </c>
      <c r="H29" s="19"/>
      <c r="I29" s="16"/>
      <c r="J29" s="78"/>
      <c r="K29" s="78"/>
      <c r="L29" s="78"/>
      <c r="M29" s="106"/>
      <c r="N29" s="98"/>
      <c r="O29" s="100"/>
    </row>
    <row r="30" spans="1:15" s="11" customFormat="1" ht="38.25" x14ac:dyDescent="0.2">
      <c r="A30" s="85" t="s">
        <v>92</v>
      </c>
      <c r="B30" s="14" t="s">
        <v>117</v>
      </c>
      <c r="C30" s="12">
        <v>92212</v>
      </c>
      <c r="D30" s="12" t="s">
        <v>76</v>
      </c>
      <c r="E30" s="21">
        <v>33</v>
      </c>
      <c r="F30" s="16">
        <f t="shared" si="0"/>
        <v>0</v>
      </c>
      <c r="G30" s="16">
        <f t="shared" si="1"/>
        <v>-0.01</v>
      </c>
      <c r="H30" s="19"/>
      <c r="I30" s="16"/>
      <c r="J30" s="78"/>
      <c r="K30" s="78"/>
      <c r="L30" s="78"/>
      <c r="M30" s="106"/>
      <c r="N30" s="98"/>
      <c r="O30" s="100"/>
    </row>
    <row r="31" spans="1:15" s="11" customFormat="1" ht="38.25" x14ac:dyDescent="0.2">
      <c r="A31" s="85" t="s">
        <v>92</v>
      </c>
      <c r="B31" s="14" t="s">
        <v>118</v>
      </c>
      <c r="C31" s="12">
        <v>92216</v>
      </c>
      <c r="D31" s="12" t="s">
        <v>76</v>
      </c>
      <c r="E31" s="21">
        <v>10</v>
      </c>
      <c r="F31" s="16">
        <f t="shared" ref="F31" si="2">J31*0.85</f>
        <v>0</v>
      </c>
      <c r="G31" s="16">
        <f t="shared" ref="G31" si="3">J31-F31-0.01</f>
        <v>-0.01</v>
      </c>
      <c r="H31" s="19"/>
      <c r="I31" s="16"/>
      <c r="J31" s="78"/>
      <c r="K31" s="78"/>
      <c r="L31" s="78"/>
      <c r="M31" s="106"/>
      <c r="N31" s="98"/>
      <c r="O31" s="100"/>
    </row>
    <row r="32" spans="1:15" s="11" customFormat="1" x14ac:dyDescent="0.2">
      <c r="A32" s="85" t="s">
        <v>93</v>
      </c>
      <c r="B32" s="14" t="s">
        <v>96</v>
      </c>
      <c r="C32" s="142">
        <v>90092</v>
      </c>
      <c r="D32" s="12" t="s">
        <v>101</v>
      </c>
      <c r="E32" s="21">
        <f>E30*0.8*1.5</f>
        <v>39.6</v>
      </c>
      <c r="F32" s="16">
        <f t="shared" si="0"/>
        <v>0</v>
      </c>
      <c r="G32" s="16">
        <f t="shared" si="1"/>
        <v>-0.01</v>
      </c>
      <c r="H32" s="19"/>
      <c r="I32" s="16"/>
      <c r="J32" s="78"/>
      <c r="K32" s="78"/>
      <c r="L32" s="78"/>
      <c r="M32" s="106"/>
      <c r="N32" s="98"/>
      <c r="O32" s="100"/>
    </row>
    <row r="33" spans="1:15" s="11" customFormat="1" x14ac:dyDescent="0.2">
      <c r="A33" s="85" t="s">
        <v>94</v>
      </c>
      <c r="B33" s="14" t="s">
        <v>97</v>
      </c>
      <c r="C33" s="12" t="s">
        <v>98</v>
      </c>
      <c r="D33" s="12" t="s">
        <v>101</v>
      </c>
      <c r="E33" s="21">
        <f>E30*0.8*1.3</f>
        <v>34.320000000000007</v>
      </c>
      <c r="F33" s="16">
        <f t="shared" si="0"/>
        <v>0</v>
      </c>
      <c r="G33" s="16">
        <f t="shared" si="1"/>
        <v>-0.01</v>
      </c>
      <c r="H33" s="19"/>
      <c r="I33" s="16"/>
      <c r="J33" s="78"/>
      <c r="K33" s="78"/>
      <c r="L33" s="78"/>
      <c r="M33" s="106"/>
      <c r="N33" s="98"/>
      <c r="O33" s="100"/>
    </row>
    <row r="34" spans="1:15" s="23" customFormat="1" ht="18" customHeight="1" x14ac:dyDescent="0.2">
      <c r="A34" s="91" t="s">
        <v>24</v>
      </c>
      <c r="B34" s="17" t="s">
        <v>10</v>
      </c>
      <c r="C34" s="17"/>
      <c r="D34" s="17"/>
      <c r="E34" s="31"/>
      <c r="F34" s="29"/>
      <c r="G34" s="30"/>
      <c r="H34" s="30"/>
      <c r="I34" s="30"/>
      <c r="J34" s="30"/>
      <c r="K34" s="32"/>
      <c r="L34" s="32"/>
      <c r="M34" s="92"/>
      <c r="N34" s="97"/>
      <c r="O34" s="99"/>
    </row>
    <row r="35" spans="1:15" s="11" customFormat="1" ht="18" customHeight="1" x14ac:dyDescent="0.2">
      <c r="A35" s="85" t="s">
        <v>40</v>
      </c>
      <c r="B35" s="14" t="s">
        <v>77</v>
      </c>
      <c r="C35" s="12" t="s">
        <v>81</v>
      </c>
      <c r="D35" s="12" t="s">
        <v>74</v>
      </c>
      <c r="E35" s="21">
        <v>2233.89</v>
      </c>
      <c r="F35" s="16">
        <f>J35*0.85</f>
        <v>0</v>
      </c>
      <c r="G35" s="16">
        <f>J35-F35</f>
        <v>0</v>
      </c>
      <c r="H35" s="19"/>
      <c r="I35" s="16"/>
      <c r="J35" s="78"/>
      <c r="K35" s="78"/>
      <c r="L35" s="78"/>
      <c r="M35" s="106"/>
      <c r="N35" s="98"/>
      <c r="O35" s="100"/>
    </row>
    <row r="36" spans="1:15" s="11" customFormat="1" ht="25.5" x14ac:dyDescent="0.2">
      <c r="A36" s="85" t="s">
        <v>104</v>
      </c>
      <c r="B36" s="14" t="s">
        <v>90</v>
      </c>
      <c r="C36" s="12" t="s">
        <v>65</v>
      </c>
      <c r="D36" s="12" t="s">
        <v>79</v>
      </c>
      <c r="E36" s="21">
        <f>E35*0.03</f>
        <v>67.0167</v>
      </c>
      <c r="F36" s="16">
        <f>J36*0.85</f>
        <v>0</v>
      </c>
      <c r="G36" s="16">
        <f>J36-F36</f>
        <v>0</v>
      </c>
      <c r="H36" s="19"/>
      <c r="I36" s="16"/>
      <c r="J36" s="78"/>
      <c r="K36" s="78"/>
      <c r="L36" s="78"/>
      <c r="M36" s="106"/>
      <c r="N36" s="98"/>
      <c r="O36" s="100"/>
    </row>
    <row r="37" spans="1:15" s="11" customFormat="1" ht="18" customHeight="1" x14ac:dyDescent="0.2">
      <c r="A37" s="85" t="s">
        <v>39</v>
      </c>
      <c r="B37" s="14" t="s">
        <v>77</v>
      </c>
      <c r="C37" s="12" t="s">
        <v>81</v>
      </c>
      <c r="D37" s="12" t="s">
        <v>74</v>
      </c>
      <c r="E37" s="21">
        <v>2233.89</v>
      </c>
      <c r="F37" s="16">
        <f>J37*0.85</f>
        <v>0</v>
      </c>
      <c r="G37" s="16">
        <f>J37-F37</f>
        <v>0</v>
      </c>
      <c r="H37" s="19"/>
      <c r="I37" s="16"/>
      <c r="J37" s="78"/>
      <c r="K37" s="78"/>
      <c r="L37" s="78"/>
      <c r="M37" s="106"/>
      <c r="N37" s="98"/>
      <c r="O37" s="100"/>
    </row>
    <row r="38" spans="1:15" s="11" customFormat="1" ht="25.5" x14ac:dyDescent="0.2">
      <c r="A38" s="85" t="s">
        <v>41</v>
      </c>
      <c r="B38" s="14" t="s">
        <v>89</v>
      </c>
      <c r="C38" s="41" t="s">
        <v>67</v>
      </c>
      <c r="D38" s="12" t="s">
        <v>79</v>
      </c>
      <c r="E38" s="21">
        <f>E37*0.03</f>
        <v>67.0167</v>
      </c>
      <c r="F38" s="16"/>
      <c r="G38" s="16"/>
      <c r="H38" s="19"/>
      <c r="I38" s="16"/>
      <c r="J38" s="78"/>
      <c r="K38" s="78"/>
      <c r="L38" s="78"/>
      <c r="M38" s="106"/>
      <c r="N38" s="98"/>
      <c r="O38" s="100"/>
    </row>
    <row r="39" spans="1:15" s="11" customFormat="1" ht="25.5" x14ac:dyDescent="0.2">
      <c r="A39" s="85" t="s">
        <v>105</v>
      </c>
      <c r="B39" s="14" t="s">
        <v>78</v>
      </c>
      <c r="C39" s="41" t="s">
        <v>87</v>
      </c>
      <c r="D39" s="12" t="s">
        <v>80</v>
      </c>
      <c r="E39" s="21">
        <f>(E36+E38)*35.8</f>
        <v>4798.3957199999995</v>
      </c>
      <c r="F39" s="16"/>
      <c r="G39" s="16"/>
      <c r="H39" s="19"/>
      <c r="I39" s="16"/>
      <c r="J39" s="78"/>
      <c r="K39" s="78"/>
      <c r="L39" s="78"/>
      <c r="M39" s="106"/>
      <c r="N39" s="98"/>
      <c r="O39" s="100"/>
    </row>
    <row r="40" spans="1:15" s="11" customFormat="1" x14ac:dyDescent="0.2">
      <c r="A40" s="91" t="s">
        <v>25</v>
      </c>
      <c r="B40" s="17" t="s">
        <v>11</v>
      </c>
      <c r="C40" s="17"/>
      <c r="D40" s="17"/>
      <c r="E40" s="31"/>
      <c r="F40" s="29"/>
      <c r="G40" s="30"/>
      <c r="H40" s="30"/>
      <c r="I40" s="30"/>
      <c r="J40" s="30"/>
      <c r="K40" s="32"/>
      <c r="L40" s="32"/>
      <c r="M40" s="92"/>
      <c r="N40" s="97"/>
      <c r="O40" s="99"/>
    </row>
    <row r="41" spans="1:15" s="23" customFormat="1" ht="18" customHeight="1" x14ac:dyDescent="0.2">
      <c r="A41" s="85" t="s">
        <v>42</v>
      </c>
      <c r="B41" s="22" t="s">
        <v>70</v>
      </c>
      <c r="C41" s="12" t="s">
        <v>66</v>
      </c>
      <c r="D41" s="12" t="s">
        <v>75</v>
      </c>
      <c r="E41" s="21">
        <v>4</v>
      </c>
      <c r="F41" s="16">
        <f>J41*0.85</f>
        <v>0</v>
      </c>
      <c r="G41" s="16">
        <f>J41-F41</f>
        <v>0</v>
      </c>
      <c r="H41" s="19"/>
      <c r="I41" s="16"/>
      <c r="J41" s="78"/>
      <c r="K41" s="78"/>
      <c r="L41" s="78"/>
      <c r="M41" s="106"/>
      <c r="N41" s="97"/>
      <c r="O41" s="80"/>
    </row>
    <row r="42" spans="1:15" ht="18" customHeight="1" x14ac:dyDescent="0.2">
      <c r="A42" s="91" t="s">
        <v>26</v>
      </c>
      <c r="B42" s="17" t="s">
        <v>12</v>
      </c>
      <c r="C42" s="17"/>
      <c r="D42" s="17"/>
      <c r="E42" s="31"/>
      <c r="F42" s="29"/>
      <c r="G42" s="30"/>
      <c r="H42" s="30"/>
      <c r="I42" s="30"/>
      <c r="J42" s="30"/>
      <c r="K42" s="32"/>
      <c r="L42" s="32"/>
      <c r="M42" s="92"/>
      <c r="N42" s="97"/>
      <c r="O42" s="99"/>
    </row>
    <row r="43" spans="1:15" s="23" customFormat="1" ht="25.5" x14ac:dyDescent="0.2">
      <c r="A43" s="85" t="s">
        <v>43</v>
      </c>
      <c r="B43" s="14" t="s">
        <v>82</v>
      </c>
      <c r="C43" s="105" t="s">
        <v>48</v>
      </c>
      <c r="D43" s="12" t="s">
        <v>13</v>
      </c>
      <c r="E43" s="107">
        <v>2.66</v>
      </c>
      <c r="F43" s="16">
        <f>J43*0.85</f>
        <v>0</v>
      </c>
      <c r="G43" s="16">
        <f>J43-F43-0.01</f>
        <v>-0.01</v>
      </c>
      <c r="H43" s="19"/>
      <c r="I43" s="16"/>
      <c r="J43" s="78"/>
      <c r="K43" s="78"/>
      <c r="L43" s="78"/>
      <c r="M43" s="106"/>
      <c r="N43" s="97"/>
      <c r="O43" s="80"/>
    </row>
    <row r="44" spans="1:15" x14ac:dyDescent="0.2">
      <c r="A44" s="85" t="s">
        <v>44</v>
      </c>
      <c r="B44" s="14" t="s">
        <v>69</v>
      </c>
      <c r="C44" s="12" t="s">
        <v>84</v>
      </c>
      <c r="D44" s="12" t="s">
        <v>31</v>
      </c>
      <c r="E44" s="21">
        <v>9</v>
      </c>
      <c r="F44" s="16">
        <f>J44*0.85</f>
        <v>0</v>
      </c>
      <c r="G44" s="16">
        <f>J44-F44-0.01</f>
        <v>-0.01</v>
      </c>
      <c r="H44" s="19"/>
      <c r="I44" s="16"/>
      <c r="J44" s="78"/>
      <c r="K44" s="78"/>
      <c r="L44" s="78"/>
      <c r="M44" s="106"/>
      <c r="N44" s="95"/>
      <c r="O44" s="80"/>
    </row>
    <row r="45" spans="1:15" ht="25.5" x14ac:dyDescent="0.2">
      <c r="A45" s="85" t="s">
        <v>45</v>
      </c>
      <c r="B45" s="14" t="s">
        <v>83</v>
      </c>
      <c r="C45" s="41" t="s">
        <v>88</v>
      </c>
      <c r="D45" s="12" t="s">
        <v>13</v>
      </c>
      <c r="E45" s="21">
        <v>82.4</v>
      </c>
      <c r="F45" s="16">
        <f>J45*0.85</f>
        <v>0</v>
      </c>
      <c r="G45" s="16">
        <f>J45-F45</f>
        <v>0</v>
      </c>
      <c r="H45" s="19"/>
      <c r="I45" s="16"/>
      <c r="J45" s="78"/>
      <c r="K45" s="78"/>
      <c r="L45" s="78"/>
      <c r="M45" s="106"/>
      <c r="N45" s="95"/>
      <c r="O45" s="100"/>
    </row>
    <row r="46" spans="1:15" s="23" customFormat="1" ht="18" customHeight="1" x14ac:dyDescent="0.2">
      <c r="A46" s="88" t="s">
        <v>85</v>
      </c>
      <c r="B46" s="33" t="s">
        <v>36</v>
      </c>
      <c r="C46" s="33"/>
      <c r="D46" s="33"/>
      <c r="E46" s="38"/>
      <c r="F46" s="34"/>
      <c r="G46" s="35"/>
      <c r="H46" s="35"/>
      <c r="I46" s="35"/>
      <c r="J46" s="35"/>
      <c r="K46" s="39"/>
      <c r="L46" s="39"/>
      <c r="M46" s="93"/>
      <c r="N46" s="97"/>
      <c r="O46" s="99"/>
    </row>
    <row r="47" spans="1:15" ht="25.5" x14ac:dyDescent="0.2">
      <c r="A47" s="85" t="s">
        <v>86</v>
      </c>
      <c r="B47" s="7" t="s">
        <v>61</v>
      </c>
      <c r="C47" s="42" t="s">
        <v>68</v>
      </c>
      <c r="D47" s="12" t="s">
        <v>31</v>
      </c>
      <c r="E47" s="20">
        <v>1</v>
      </c>
      <c r="F47" s="16"/>
      <c r="G47" s="16"/>
      <c r="H47" s="19"/>
      <c r="I47" s="16"/>
      <c r="J47" s="78"/>
      <c r="K47" s="78"/>
      <c r="L47" s="78"/>
      <c r="M47" s="106"/>
      <c r="N47" s="96"/>
      <c r="O47" s="99"/>
    </row>
    <row r="48" spans="1:15" s="23" customFormat="1" ht="18" customHeight="1" thickBot="1" x14ac:dyDescent="0.25">
      <c r="A48" s="178" t="s">
        <v>28</v>
      </c>
      <c r="B48" s="179"/>
      <c r="C48" s="179"/>
      <c r="D48" s="179"/>
      <c r="E48" s="179"/>
      <c r="F48" s="179"/>
      <c r="G48" s="179"/>
      <c r="H48" s="179"/>
      <c r="I48" s="179"/>
      <c r="J48" s="180"/>
      <c r="K48" s="108"/>
      <c r="L48" s="108"/>
      <c r="M48" s="109"/>
      <c r="N48" s="97"/>
      <c r="O48" s="99"/>
    </row>
    <row r="49" spans="1:20" ht="18" customHeight="1" x14ac:dyDescent="0.2">
      <c r="A49" s="181" t="s">
        <v>120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3"/>
      <c r="N49" s="96"/>
    </row>
    <row r="50" spans="1:20" ht="18" customHeight="1" thickBot="1" x14ac:dyDescent="0.25">
      <c r="A50" s="184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6"/>
      <c r="N50" s="96"/>
    </row>
    <row r="51" spans="1:20" s="23" customFormat="1" ht="18" customHeight="1" x14ac:dyDescent="0.2">
      <c r="A51" s="187" t="s">
        <v>121</v>
      </c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79"/>
      <c r="O51"/>
    </row>
    <row r="52" spans="1:20" s="10" customFormat="1" ht="18.75" customHeight="1" x14ac:dyDescent="0.2">
      <c r="A52" s="3"/>
      <c r="B52"/>
      <c r="C52"/>
      <c r="D52" s="3"/>
      <c r="E52" s="2"/>
      <c r="F52" s="2"/>
      <c r="G52" s="2"/>
      <c r="H52" s="2"/>
      <c r="I52" s="2"/>
      <c r="J52" s="1"/>
      <c r="K52" s="1"/>
      <c r="L52"/>
      <c r="M52" s="151"/>
      <c r="O52"/>
      <c r="T52" s="102"/>
    </row>
    <row r="53" spans="1:20" s="23" customFormat="1" ht="18" customHeight="1" x14ac:dyDescent="0.2">
      <c r="B53" s="11"/>
      <c r="M53" s="150"/>
      <c r="N53" s="79"/>
      <c r="O53"/>
      <c r="P53" s="101"/>
      <c r="Q53" s="101"/>
      <c r="R53" s="101"/>
      <c r="S53" s="101"/>
      <c r="T53" s="104"/>
    </row>
    <row r="54" spans="1:20" ht="12.75" customHeight="1" x14ac:dyDescent="0.2">
      <c r="P54" s="3"/>
      <c r="Q54" s="3"/>
      <c r="R54" s="3"/>
      <c r="S54" s="3"/>
      <c r="T54" s="103"/>
    </row>
    <row r="55" spans="1:20" ht="17.25" customHeight="1" x14ac:dyDescent="0.2">
      <c r="P55" s="3"/>
      <c r="Q55" s="3"/>
      <c r="R55" s="3"/>
      <c r="S55" s="3"/>
      <c r="T55" s="103"/>
    </row>
    <row r="56" spans="1:20" x14ac:dyDescent="0.2">
      <c r="P56" s="3"/>
      <c r="Q56" s="3"/>
      <c r="R56" s="3"/>
      <c r="S56" s="3"/>
      <c r="T56" s="103"/>
    </row>
    <row r="57" spans="1:20" x14ac:dyDescent="0.2">
      <c r="I57" s="126"/>
      <c r="J57" s="127"/>
      <c r="K57" s="128"/>
      <c r="L57" s="127"/>
      <c r="M57" s="127"/>
      <c r="P57" s="3"/>
      <c r="Q57" s="3"/>
      <c r="R57" s="3"/>
      <c r="S57" s="3"/>
      <c r="T57" s="103"/>
    </row>
    <row r="58" spans="1:20" ht="15.95" customHeight="1" x14ac:dyDescent="0.2">
      <c r="P58" s="3"/>
      <c r="Q58" s="3"/>
      <c r="R58" s="3"/>
      <c r="S58" s="3"/>
      <c r="T58" s="103"/>
    </row>
    <row r="59" spans="1:20" ht="15.95" customHeight="1" x14ac:dyDescent="0.2">
      <c r="B59" s="40"/>
      <c r="C59" s="40"/>
      <c r="P59" s="3"/>
      <c r="Q59" s="3"/>
      <c r="R59" s="3"/>
      <c r="S59" s="3"/>
      <c r="T59" s="103"/>
    </row>
    <row r="60" spans="1:20" ht="15.95" customHeight="1" x14ac:dyDescent="0.25">
      <c r="B60" s="129"/>
      <c r="C60" s="152"/>
      <c r="D60" s="153"/>
      <c r="E60" s="154"/>
      <c r="F60" s="154"/>
      <c r="G60" s="154"/>
      <c r="H60" s="154"/>
      <c r="I60" s="154"/>
      <c r="J60" s="155"/>
      <c r="K60" s="155"/>
      <c r="L60" s="155"/>
      <c r="M60" s="155"/>
      <c r="N60" s="154"/>
      <c r="O60" s="154"/>
      <c r="P60" s="3"/>
      <c r="Q60" s="3"/>
      <c r="R60" s="3"/>
      <c r="S60" s="3"/>
      <c r="T60" s="103"/>
    </row>
    <row r="61" spans="1:20" ht="15.95" customHeight="1" x14ac:dyDescent="0.25">
      <c r="B61" s="130"/>
      <c r="C61" s="156"/>
      <c r="D61" s="153"/>
      <c r="E61" s="154"/>
      <c r="F61" s="154"/>
      <c r="G61" s="154"/>
      <c r="H61" s="154"/>
      <c r="I61" s="157"/>
      <c r="J61" s="158"/>
      <c r="K61" s="159"/>
      <c r="L61" s="158"/>
      <c r="M61" s="158"/>
      <c r="N61" s="154"/>
      <c r="O61" s="154"/>
      <c r="P61" s="3"/>
      <c r="Q61" s="3"/>
      <c r="R61" s="3"/>
      <c r="S61" s="3"/>
    </row>
    <row r="62" spans="1:20" ht="16.5" x14ac:dyDescent="0.25">
      <c r="C62" s="154"/>
      <c r="D62" s="153"/>
      <c r="E62" s="154"/>
      <c r="F62" s="154"/>
      <c r="G62" s="154"/>
      <c r="H62" s="154"/>
      <c r="I62" s="157"/>
      <c r="J62" s="177"/>
      <c r="K62" s="177"/>
      <c r="L62" s="177"/>
      <c r="M62" s="158"/>
      <c r="N62" s="154"/>
      <c r="O62" s="154"/>
      <c r="P62" s="3"/>
      <c r="Q62" s="3"/>
      <c r="R62" s="3"/>
      <c r="S62" s="3"/>
    </row>
    <row r="63" spans="1:20" x14ac:dyDescent="0.2">
      <c r="C63" s="154"/>
      <c r="D63" s="153"/>
      <c r="E63" s="154"/>
      <c r="F63" s="154"/>
      <c r="G63" s="154"/>
      <c r="H63" s="154"/>
      <c r="I63" s="154"/>
      <c r="J63" s="155"/>
      <c r="K63" s="155"/>
      <c r="L63" s="155"/>
      <c r="M63" s="155"/>
      <c r="N63" s="154"/>
      <c r="O63" s="154"/>
    </row>
    <row r="64" spans="1:20" x14ac:dyDescent="0.2">
      <c r="C64" s="154"/>
      <c r="D64" s="153"/>
      <c r="E64" s="154"/>
      <c r="F64" s="154"/>
      <c r="G64" s="154"/>
      <c r="H64" s="154"/>
      <c r="I64" s="154"/>
      <c r="J64" s="155"/>
      <c r="K64" s="155"/>
      <c r="L64" s="155"/>
      <c r="M64" s="155"/>
      <c r="N64" s="154"/>
      <c r="O64" s="154"/>
    </row>
    <row r="65" spans="3:15" x14ac:dyDescent="0.2">
      <c r="C65" s="154"/>
      <c r="D65" s="153"/>
      <c r="E65" s="154"/>
      <c r="F65" s="154"/>
      <c r="G65" s="154"/>
      <c r="H65" s="154"/>
      <c r="I65" s="154"/>
      <c r="J65" s="155"/>
      <c r="K65" s="155"/>
      <c r="L65" s="155"/>
      <c r="M65" s="155"/>
      <c r="N65" s="154"/>
      <c r="O65" s="154"/>
    </row>
    <row r="66" spans="3:15" x14ac:dyDescent="0.2">
      <c r="C66" s="154"/>
      <c r="D66" s="153"/>
      <c r="E66" s="154"/>
      <c r="F66" s="154"/>
      <c r="G66" s="154"/>
      <c r="H66" s="154"/>
      <c r="I66" s="154"/>
      <c r="J66" s="155"/>
      <c r="K66" s="155"/>
      <c r="L66" s="155"/>
      <c r="M66" s="155"/>
      <c r="N66" s="154"/>
      <c r="O66" s="154"/>
    </row>
    <row r="67" spans="3:15" x14ac:dyDescent="0.2">
      <c r="C67" s="154"/>
      <c r="D67" s="153"/>
      <c r="E67" s="154"/>
      <c r="F67" s="154"/>
      <c r="G67" s="154"/>
      <c r="H67" s="154"/>
      <c r="I67" s="154"/>
      <c r="J67" s="155"/>
      <c r="K67" s="155"/>
      <c r="L67" s="155"/>
      <c r="M67" s="155"/>
      <c r="N67" s="154"/>
      <c r="O67" s="154"/>
    </row>
    <row r="68" spans="3:15" x14ac:dyDescent="0.2">
      <c r="C68" s="154"/>
      <c r="D68" s="153"/>
      <c r="E68" s="154"/>
      <c r="F68" s="154"/>
      <c r="G68" s="154"/>
      <c r="H68" s="154"/>
      <c r="I68" s="154"/>
      <c r="J68" s="155"/>
      <c r="K68" s="155"/>
      <c r="L68" s="155"/>
      <c r="M68" s="155"/>
      <c r="N68" s="154"/>
      <c r="O68" s="154"/>
    </row>
    <row r="69" spans="3:15" x14ac:dyDescent="0.2">
      <c r="C69" s="154"/>
      <c r="D69" s="153"/>
      <c r="E69" s="154"/>
      <c r="F69" s="154"/>
      <c r="G69" s="154"/>
      <c r="H69" s="160"/>
      <c r="I69" s="160"/>
      <c r="J69" s="161"/>
      <c r="K69" s="161"/>
      <c r="L69" s="155"/>
      <c r="M69" s="155"/>
      <c r="N69" s="154"/>
      <c r="O69" s="154"/>
    </row>
    <row r="70" spans="3:15" x14ac:dyDescent="0.2">
      <c r="C70" s="154"/>
      <c r="D70" s="153"/>
      <c r="E70" s="154"/>
      <c r="F70" s="154"/>
      <c r="G70" s="154"/>
      <c r="H70" s="154"/>
      <c r="I70" s="154"/>
      <c r="J70" s="155"/>
      <c r="K70" s="155"/>
      <c r="L70" s="155"/>
      <c r="M70" s="155"/>
      <c r="N70" s="154"/>
      <c r="O70" s="154"/>
    </row>
    <row r="71" spans="3:15" x14ac:dyDescent="0.2">
      <c r="C71" s="154"/>
      <c r="D71" s="153"/>
      <c r="E71" s="154"/>
      <c r="F71" s="154"/>
      <c r="G71" s="154"/>
      <c r="H71" s="154"/>
      <c r="I71" s="154"/>
      <c r="J71" s="155"/>
      <c r="K71" s="155"/>
      <c r="L71" s="155"/>
      <c r="M71" s="155"/>
      <c r="N71" s="154"/>
      <c r="O71" s="154"/>
    </row>
    <row r="72" spans="3:15" x14ac:dyDescent="0.2">
      <c r="C72" s="154"/>
      <c r="D72" s="153"/>
      <c r="E72" s="154"/>
      <c r="F72" s="154"/>
      <c r="G72" s="154"/>
      <c r="H72" s="154"/>
      <c r="I72" s="154"/>
      <c r="J72" s="155"/>
      <c r="K72" s="155"/>
      <c r="L72" s="155"/>
      <c r="M72" s="155"/>
      <c r="N72" s="154"/>
      <c r="O72" s="154"/>
    </row>
    <row r="73" spans="3:15" x14ac:dyDescent="0.2">
      <c r="C73" s="154"/>
      <c r="D73" s="153"/>
      <c r="E73" s="154"/>
      <c r="F73" s="154"/>
      <c r="G73" s="154"/>
      <c r="H73" s="154"/>
      <c r="I73" s="154"/>
      <c r="J73" s="155"/>
      <c r="K73" s="155"/>
      <c r="L73" s="155"/>
      <c r="M73" s="155"/>
      <c r="N73" s="154"/>
      <c r="O73" s="154"/>
    </row>
    <row r="74" spans="3:15" x14ac:dyDescent="0.2">
      <c r="C74" s="154"/>
      <c r="D74" s="153"/>
      <c r="E74" s="154"/>
      <c r="F74" s="154"/>
      <c r="G74" s="154"/>
      <c r="H74" s="154"/>
      <c r="I74" s="154"/>
      <c r="J74" s="155"/>
      <c r="K74" s="155"/>
      <c r="L74" s="155"/>
      <c r="M74" s="155"/>
      <c r="N74" s="154"/>
      <c r="O74" s="154"/>
    </row>
    <row r="75" spans="3:15" x14ac:dyDescent="0.2">
      <c r="C75" s="154"/>
      <c r="D75" s="153"/>
      <c r="E75" s="154"/>
      <c r="F75" s="154"/>
      <c r="G75" s="154"/>
      <c r="H75" s="154"/>
      <c r="I75" s="154"/>
      <c r="J75" s="155"/>
      <c r="K75" s="155"/>
      <c r="L75" s="155"/>
      <c r="M75" s="155"/>
      <c r="N75" s="154"/>
      <c r="O75" s="154"/>
    </row>
    <row r="76" spans="3:15" x14ac:dyDescent="0.2">
      <c r="C76" s="154"/>
      <c r="D76" s="153"/>
      <c r="E76" s="154"/>
      <c r="F76" s="154"/>
      <c r="G76" s="154"/>
      <c r="H76" s="154"/>
      <c r="I76" s="154"/>
      <c r="J76" s="155"/>
      <c r="K76" s="155"/>
      <c r="L76" s="155"/>
      <c r="M76" s="155"/>
      <c r="N76" s="154"/>
      <c r="O76" s="154"/>
    </row>
    <row r="77" spans="3:15" x14ac:dyDescent="0.2">
      <c r="C77" s="154"/>
      <c r="D77" s="153"/>
      <c r="E77" s="154"/>
      <c r="F77" s="154"/>
      <c r="G77" s="154"/>
      <c r="H77" s="154"/>
      <c r="I77" s="154"/>
      <c r="J77" s="155"/>
      <c r="K77" s="155"/>
      <c r="L77" s="155"/>
      <c r="M77" s="155"/>
      <c r="N77" s="154"/>
      <c r="O77" s="154"/>
    </row>
    <row r="78" spans="3:15" x14ac:dyDescent="0.2">
      <c r="C78" s="154"/>
      <c r="D78" s="153"/>
      <c r="E78" s="154"/>
      <c r="F78" s="154"/>
      <c r="G78" s="154"/>
      <c r="H78" s="154"/>
      <c r="I78" s="154"/>
      <c r="J78" s="155"/>
      <c r="K78" s="155"/>
      <c r="L78" s="155"/>
      <c r="M78" s="155"/>
      <c r="N78" s="154"/>
      <c r="O78" s="154"/>
    </row>
    <row r="79" spans="3:15" x14ac:dyDescent="0.2">
      <c r="C79" s="154"/>
      <c r="D79" s="153"/>
      <c r="E79" s="154"/>
      <c r="F79" s="154"/>
      <c r="G79" s="154"/>
      <c r="H79" s="154"/>
      <c r="I79" s="154"/>
      <c r="J79" s="155"/>
      <c r="K79" s="155"/>
      <c r="L79" s="155"/>
      <c r="M79" s="155"/>
      <c r="N79" s="154"/>
      <c r="O79" s="154"/>
    </row>
    <row r="80" spans="3:15" x14ac:dyDescent="0.2">
      <c r="C80" s="154"/>
      <c r="D80" s="153"/>
      <c r="E80" s="154"/>
      <c r="F80" s="154"/>
      <c r="G80" s="154"/>
      <c r="H80" s="154"/>
      <c r="I80" s="154"/>
      <c r="J80" s="155"/>
      <c r="K80" s="155"/>
      <c r="L80" s="155"/>
      <c r="M80" s="155"/>
      <c r="N80" s="154"/>
      <c r="O80" s="154"/>
    </row>
    <row r="81" spans="3:15" x14ac:dyDescent="0.2">
      <c r="C81" s="154"/>
      <c r="D81" s="153"/>
      <c r="E81" s="154"/>
      <c r="F81" s="154"/>
      <c r="G81" s="154"/>
      <c r="H81" s="154"/>
      <c r="I81" s="154"/>
      <c r="J81" s="155"/>
      <c r="K81" s="155"/>
      <c r="L81" s="155"/>
      <c r="M81" s="155"/>
      <c r="N81" s="154"/>
      <c r="O81" s="154"/>
    </row>
    <row r="82" spans="3:15" x14ac:dyDescent="0.2">
      <c r="C82" s="154"/>
      <c r="D82" s="153"/>
      <c r="E82" s="154"/>
      <c r="F82" s="154"/>
      <c r="G82" s="154"/>
      <c r="H82" s="154"/>
      <c r="I82" s="154"/>
      <c r="J82" s="155"/>
      <c r="K82" s="155"/>
      <c r="L82" s="155"/>
      <c r="M82" s="155"/>
      <c r="N82" s="154"/>
      <c r="O82" s="154"/>
    </row>
    <row r="83" spans="3:15" x14ac:dyDescent="0.2">
      <c r="C83" s="154"/>
      <c r="D83" s="153"/>
      <c r="E83" s="154"/>
      <c r="F83" s="154"/>
      <c r="G83" s="154"/>
      <c r="H83" s="154"/>
      <c r="I83" s="154"/>
      <c r="J83" s="155"/>
      <c r="K83" s="155"/>
      <c r="L83" s="155"/>
      <c r="M83" s="155"/>
      <c r="N83" s="154"/>
      <c r="O83" s="154"/>
    </row>
    <row r="84" spans="3:15" x14ac:dyDescent="0.2">
      <c r="C84" s="154"/>
      <c r="D84" s="153"/>
      <c r="E84" s="154"/>
      <c r="F84" s="154"/>
      <c r="G84" s="154"/>
      <c r="H84" s="154"/>
      <c r="I84" s="154"/>
      <c r="J84" s="155"/>
      <c r="K84" s="155"/>
      <c r="L84" s="155"/>
      <c r="M84" s="155"/>
      <c r="N84" s="154"/>
      <c r="O84" s="154"/>
    </row>
    <row r="85" spans="3:15" x14ac:dyDescent="0.2">
      <c r="C85" s="154"/>
      <c r="D85" s="153"/>
      <c r="E85" s="154"/>
      <c r="F85" s="154"/>
      <c r="G85" s="154"/>
      <c r="H85" s="154"/>
      <c r="I85" s="154"/>
      <c r="J85" s="155"/>
      <c r="K85" s="155"/>
      <c r="L85" s="155"/>
      <c r="M85" s="155"/>
      <c r="N85" s="154"/>
      <c r="O85" s="154"/>
    </row>
    <row r="86" spans="3:15" x14ac:dyDescent="0.2">
      <c r="C86" s="154"/>
      <c r="D86" s="153"/>
      <c r="E86" s="154"/>
      <c r="F86" s="154"/>
      <c r="G86" s="154"/>
      <c r="H86" s="154"/>
      <c r="I86" s="154"/>
      <c r="J86" s="155"/>
      <c r="K86" s="155"/>
      <c r="L86" s="155"/>
      <c r="M86" s="155"/>
      <c r="N86" s="154"/>
      <c r="O86" s="154"/>
    </row>
    <row r="87" spans="3:15" x14ac:dyDescent="0.2">
      <c r="C87" s="154"/>
      <c r="D87" s="153"/>
      <c r="E87" s="154"/>
      <c r="F87" s="154"/>
      <c r="G87" s="154"/>
      <c r="H87" s="154"/>
      <c r="I87" s="154"/>
      <c r="J87" s="155"/>
      <c r="K87" s="155"/>
      <c r="L87" s="155"/>
      <c r="M87" s="155"/>
      <c r="N87" s="154"/>
      <c r="O87" s="154"/>
    </row>
    <row r="88" spans="3:15" x14ac:dyDescent="0.2">
      <c r="C88" s="154"/>
      <c r="D88" s="153"/>
      <c r="E88" s="154"/>
      <c r="F88" s="154"/>
      <c r="G88" s="154"/>
      <c r="H88" s="154"/>
      <c r="I88" s="154"/>
      <c r="J88" s="155"/>
      <c r="K88" s="155"/>
      <c r="L88" s="155"/>
      <c r="M88" s="155"/>
      <c r="N88" s="154"/>
      <c r="O88" s="154"/>
    </row>
    <row r="89" spans="3:15" x14ac:dyDescent="0.2">
      <c r="C89" s="154"/>
      <c r="D89" s="153"/>
      <c r="E89" s="154"/>
      <c r="F89" s="154"/>
      <c r="G89" s="154"/>
      <c r="H89" s="154"/>
      <c r="I89" s="154"/>
      <c r="J89" s="155"/>
      <c r="K89" s="155"/>
      <c r="L89" s="155"/>
      <c r="M89" s="155"/>
      <c r="N89" s="154"/>
      <c r="O89" s="154"/>
    </row>
    <row r="90" spans="3:15" x14ac:dyDescent="0.2">
      <c r="C90" s="154"/>
      <c r="D90" s="153"/>
      <c r="E90" s="154"/>
      <c r="F90" s="154"/>
      <c r="G90" s="154"/>
      <c r="H90" s="154"/>
      <c r="I90" s="154"/>
      <c r="J90" s="155"/>
      <c r="K90" s="155"/>
      <c r="L90" s="155"/>
      <c r="M90" s="155"/>
      <c r="N90" s="154"/>
      <c r="O90" s="154"/>
    </row>
    <row r="91" spans="3:15" x14ac:dyDescent="0.2">
      <c r="C91" s="154"/>
      <c r="D91" s="153"/>
      <c r="E91" s="154"/>
      <c r="F91" s="154"/>
      <c r="G91" s="154"/>
      <c r="H91" s="154"/>
      <c r="I91" s="154"/>
      <c r="J91" s="155"/>
      <c r="K91" s="155"/>
      <c r="L91" s="155"/>
      <c r="M91" s="155"/>
      <c r="N91" s="154"/>
      <c r="O91" s="154"/>
    </row>
    <row r="92" spans="3:15" x14ac:dyDescent="0.2">
      <c r="C92" s="154"/>
      <c r="D92" s="153"/>
      <c r="E92" s="154"/>
      <c r="F92" s="154"/>
      <c r="G92" s="154"/>
      <c r="H92" s="154"/>
      <c r="I92" s="154"/>
      <c r="J92" s="155"/>
      <c r="K92" s="155"/>
      <c r="L92" s="155"/>
      <c r="M92" s="155"/>
      <c r="N92" s="154"/>
      <c r="O92" s="154"/>
    </row>
    <row r="93" spans="3:15" x14ac:dyDescent="0.2">
      <c r="C93" s="154"/>
      <c r="D93" s="153"/>
      <c r="E93" s="154"/>
      <c r="F93" s="154"/>
      <c r="G93" s="154"/>
      <c r="H93" s="154"/>
      <c r="I93" s="154"/>
      <c r="J93" s="155"/>
      <c r="K93" s="155"/>
      <c r="L93" s="155"/>
      <c r="M93" s="155"/>
      <c r="N93" s="154"/>
      <c r="O93" s="154"/>
    </row>
    <row r="94" spans="3:15" x14ac:dyDescent="0.2">
      <c r="C94" s="154"/>
      <c r="D94" s="153"/>
      <c r="E94" s="154"/>
      <c r="F94" s="154"/>
      <c r="G94" s="154"/>
      <c r="H94" s="154"/>
      <c r="I94" s="154"/>
      <c r="J94" s="155"/>
      <c r="K94" s="155"/>
      <c r="L94" s="155"/>
      <c r="M94" s="155"/>
      <c r="N94" s="154"/>
      <c r="O94" s="154"/>
    </row>
    <row r="95" spans="3:15" x14ac:dyDescent="0.2">
      <c r="C95" s="154"/>
      <c r="D95" s="153"/>
      <c r="E95" s="154"/>
      <c r="F95" s="154"/>
      <c r="G95" s="154"/>
      <c r="H95" s="154"/>
      <c r="I95" s="154"/>
      <c r="J95" s="155"/>
      <c r="K95" s="155"/>
      <c r="L95" s="155"/>
      <c r="M95" s="155"/>
      <c r="N95" s="154"/>
      <c r="O95" s="154"/>
    </row>
    <row r="96" spans="3:15" x14ac:dyDescent="0.2">
      <c r="C96" s="154"/>
      <c r="D96" s="153"/>
      <c r="E96" s="154"/>
      <c r="F96" s="154"/>
      <c r="G96" s="154"/>
      <c r="H96" s="154"/>
      <c r="I96" s="154"/>
      <c r="J96" s="155"/>
      <c r="K96" s="155"/>
      <c r="L96" s="155"/>
      <c r="M96" s="155"/>
      <c r="N96" s="154"/>
      <c r="O96" s="154"/>
    </row>
    <row r="97" spans="3:15" x14ac:dyDescent="0.2">
      <c r="C97" s="154"/>
      <c r="D97" s="153"/>
      <c r="E97" s="154"/>
      <c r="F97" s="154"/>
      <c r="G97" s="154"/>
      <c r="H97" s="154"/>
      <c r="I97" s="154"/>
      <c r="J97" s="155"/>
      <c r="K97" s="155"/>
      <c r="L97" s="155"/>
      <c r="M97" s="155"/>
      <c r="N97" s="154"/>
      <c r="O97" s="154"/>
    </row>
    <row r="98" spans="3:15" x14ac:dyDescent="0.2">
      <c r="C98" s="154"/>
      <c r="D98" s="153"/>
      <c r="E98" s="154"/>
      <c r="F98" s="154"/>
      <c r="G98" s="154"/>
      <c r="H98" s="154"/>
      <c r="I98" s="154"/>
      <c r="J98" s="155"/>
      <c r="K98" s="155"/>
      <c r="L98" s="155"/>
      <c r="M98" s="155"/>
      <c r="N98" s="154"/>
      <c r="O98" s="154"/>
    </row>
    <row r="99" spans="3:15" x14ac:dyDescent="0.2">
      <c r="C99" s="154"/>
      <c r="D99" s="153"/>
      <c r="E99" s="154"/>
      <c r="F99" s="154"/>
      <c r="G99" s="154"/>
      <c r="H99" s="154"/>
      <c r="I99" s="154"/>
      <c r="J99" s="155"/>
      <c r="K99" s="155"/>
      <c r="L99" s="155"/>
      <c r="M99" s="155"/>
      <c r="N99" s="154"/>
      <c r="O99" s="154"/>
    </row>
    <row r="100" spans="3:15" x14ac:dyDescent="0.2">
      <c r="C100" s="154"/>
      <c r="D100" s="153"/>
      <c r="E100" s="154"/>
      <c r="F100" s="154"/>
      <c r="G100" s="154"/>
      <c r="H100" s="154"/>
      <c r="I100" s="154"/>
      <c r="J100" s="155"/>
      <c r="K100" s="155"/>
      <c r="L100" s="155"/>
      <c r="M100" s="155"/>
      <c r="N100" s="154"/>
      <c r="O100" s="154"/>
    </row>
    <row r="101" spans="3:15" x14ac:dyDescent="0.2">
      <c r="C101" s="154"/>
      <c r="D101" s="153"/>
      <c r="E101" s="154"/>
      <c r="F101" s="154"/>
      <c r="G101" s="154"/>
      <c r="H101" s="154"/>
      <c r="I101" s="154"/>
      <c r="J101" s="155"/>
      <c r="K101" s="155"/>
      <c r="L101" s="155"/>
      <c r="M101" s="155"/>
      <c r="N101" s="154"/>
      <c r="O101" s="154"/>
    </row>
    <row r="102" spans="3:15" x14ac:dyDescent="0.2">
      <c r="C102" s="154"/>
      <c r="D102" s="153"/>
      <c r="E102" s="154"/>
      <c r="F102" s="154"/>
      <c r="G102" s="154"/>
      <c r="H102" s="154"/>
      <c r="I102" s="154"/>
      <c r="J102" s="155"/>
      <c r="K102" s="155"/>
      <c r="L102" s="155"/>
      <c r="M102" s="155"/>
      <c r="N102" s="154"/>
      <c r="O102" s="154"/>
    </row>
    <row r="103" spans="3:15" x14ac:dyDescent="0.2">
      <c r="C103" s="154"/>
      <c r="D103" s="153"/>
      <c r="E103" s="154"/>
      <c r="F103" s="154"/>
      <c r="G103" s="154"/>
      <c r="H103" s="154"/>
      <c r="I103" s="154"/>
      <c r="J103" s="155"/>
      <c r="K103" s="155"/>
      <c r="L103" s="155"/>
      <c r="M103" s="155"/>
      <c r="N103" s="154"/>
      <c r="O103" s="154"/>
    </row>
    <row r="104" spans="3:15" x14ac:dyDescent="0.2">
      <c r="C104" s="154"/>
      <c r="D104" s="153"/>
      <c r="E104" s="154"/>
      <c r="F104" s="154"/>
      <c r="G104" s="154"/>
      <c r="H104" s="154"/>
      <c r="I104" s="154"/>
      <c r="J104" s="155"/>
      <c r="K104" s="155"/>
      <c r="L104" s="155"/>
      <c r="M104" s="155"/>
      <c r="N104" s="154"/>
      <c r="O104" s="154"/>
    </row>
    <row r="105" spans="3:15" x14ac:dyDescent="0.2">
      <c r="C105" s="154"/>
      <c r="D105" s="153"/>
      <c r="E105" s="154"/>
      <c r="F105" s="154"/>
      <c r="G105" s="154"/>
      <c r="H105" s="154"/>
      <c r="I105" s="154"/>
      <c r="J105" s="155"/>
      <c r="K105" s="155"/>
      <c r="L105" s="155"/>
      <c r="M105" s="155"/>
      <c r="N105" s="154"/>
      <c r="O105" s="154"/>
    </row>
    <row r="106" spans="3:15" x14ac:dyDescent="0.2">
      <c r="C106" s="154"/>
      <c r="D106" s="153"/>
      <c r="E106" s="154"/>
      <c r="F106" s="154"/>
      <c r="G106" s="154"/>
      <c r="H106" s="154"/>
      <c r="I106" s="154"/>
      <c r="J106" s="155"/>
      <c r="K106" s="155"/>
      <c r="L106" s="155"/>
      <c r="M106" s="155"/>
      <c r="N106" s="154"/>
      <c r="O106" s="154"/>
    </row>
  </sheetData>
  <sheetProtection selectLockedCells="1" selectUnlockedCells="1"/>
  <mergeCells count="11">
    <mergeCell ref="H69:I69"/>
    <mergeCell ref="J69:K69"/>
    <mergeCell ref="C9:C11"/>
    <mergeCell ref="D9:D11"/>
    <mergeCell ref="A1:M5"/>
    <mergeCell ref="A6:M6"/>
    <mergeCell ref="J62:L62"/>
    <mergeCell ref="A48:J48"/>
    <mergeCell ref="A49:M50"/>
    <mergeCell ref="A51:M51"/>
    <mergeCell ref="B25:L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rstPageNumber="0" fitToHeight="0" orientation="landscape" r:id="rId1"/>
  <headerFooter alignWithMargins="0"/>
  <rowBreaks count="1" manualBreakCount="1">
    <brk id="53" max="12" man="1"/>
  </rowBreaks>
  <drawing r:id="rId2"/>
  <legacyDrawing r:id="rId3"/>
  <oleObjects>
    <mc:AlternateContent xmlns:mc="http://schemas.openxmlformats.org/markup-compatibility/2006">
      <mc:Choice Requires="x14">
        <oleObject progId="Paint.Picture" shapeId="28673" r:id="rId4">
          <objectPr defaultSize="0" autoPict="0" r:id="rId5">
            <anchor moveWithCells="1">
              <from>
                <xdr:col>3</xdr:col>
                <xdr:colOff>371475</xdr:colOff>
                <xdr:row>0</xdr:row>
                <xdr:rowOff>19050</xdr:rowOff>
              </from>
              <to>
                <xdr:col>4</xdr:col>
                <xdr:colOff>771525</xdr:colOff>
                <xdr:row>5</xdr:row>
                <xdr:rowOff>0</xdr:rowOff>
              </to>
            </anchor>
          </objectPr>
        </oleObject>
      </mc:Choice>
      <mc:Fallback>
        <oleObject progId="Paint.Picture" shapeId="286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0"/>
  <sheetViews>
    <sheetView workbookViewId="0">
      <selection activeCell="B27" sqref="B27"/>
    </sheetView>
  </sheetViews>
  <sheetFormatPr defaultRowHeight="12.75" x14ac:dyDescent="0.2"/>
  <cols>
    <col min="2" max="2" width="65.42578125" customWidth="1"/>
    <col min="3" max="3" width="21.28515625" bestFit="1" customWidth="1"/>
    <col min="4" max="4" width="20.5703125" customWidth="1"/>
    <col min="5" max="5" width="8" customWidth="1"/>
    <col min="6" max="6" width="18.28515625" bestFit="1" customWidth="1"/>
    <col min="7" max="7" width="8.42578125" customWidth="1"/>
    <col min="8" max="8" width="18.28515625" bestFit="1" customWidth="1"/>
    <col min="9" max="9" width="15.42578125" customWidth="1"/>
  </cols>
  <sheetData>
    <row r="1" spans="1:11" ht="15.75" x14ac:dyDescent="0.25">
      <c r="A1" s="201" t="s">
        <v>107</v>
      </c>
      <c r="B1" s="202"/>
      <c r="C1" s="202"/>
      <c r="D1" s="202"/>
      <c r="E1" s="202"/>
      <c r="F1" s="202"/>
      <c r="G1" s="45"/>
      <c r="H1" s="46"/>
      <c r="I1" s="47"/>
    </row>
    <row r="2" spans="1:11" ht="15.75" x14ac:dyDescent="0.25">
      <c r="A2" s="203" t="s">
        <v>119</v>
      </c>
      <c r="B2" s="204"/>
      <c r="C2" s="204"/>
      <c r="D2" s="48"/>
      <c r="E2" s="125"/>
      <c r="F2" s="48"/>
      <c r="G2" s="49"/>
      <c r="H2" s="48"/>
      <c r="I2" s="50"/>
    </row>
    <row r="3" spans="1:11" ht="15.75" x14ac:dyDescent="0.25">
      <c r="A3" s="203"/>
      <c r="B3" s="204"/>
      <c r="C3" s="204"/>
      <c r="D3" s="223"/>
      <c r="E3" s="223"/>
      <c r="F3" s="223"/>
      <c r="G3" s="223"/>
      <c r="H3" s="223"/>
      <c r="I3" s="224"/>
    </row>
    <row r="4" spans="1:11" ht="16.5" thickBot="1" x14ac:dyDescent="0.3">
      <c r="A4" s="51"/>
      <c r="B4" s="52"/>
      <c r="C4" s="52"/>
      <c r="D4" s="53"/>
      <c r="E4" s="54"/>
      <c r="F4" s="53"/>
      <c r="G4" s="55"/>
      <c r="H4" s="53"/>
      <c r="I4" s="56"/>
    </row>
    <row r="5" spans="1:11" x14ac:dyDescent="0.2">
      <c r="A5" s="205" t="s">
        <v>49</v>
      </c>
      <c r="B5" s="206"/>
      <c r="C5" s="206"/>
      <c r="D5" s="206"/>
      <c r="E5" s="206"/>
      <c r="F5" s="206"/>
      <c r="G5" s="206"/>
      <c r="H5" s="206"/>
      <c r="I5" s="207"/>
    </row>
    <row r="6" spans="1:11" x14ac:dyDescent="0.2">
      <c r="A6" s="208"/>
      <c r="B6" s="209"/>
      <c r="C6" s="209"/>
      <c r="D6" s="209"/>
      <c r="E6" s="209"/>
      <c r="F6" s="209"/>
      <c r="G6" s="209"/>
      <c r="H6" s="209"/>
      <c r="I6" s="210"/>
    </row>
    <row r="7" spans="1:11" ht="13.5" thickBot="1" x14ac:dyDescent="0.25">
      <c r="A7" s="211"/>
      <c r="B7" s="212"/>
      <c r="C7" s="212"/>
      <c r="D7" s="212"/>
      <c r="E7" s="212"/>
      <c r="F7" s="212"/>
      <c r="G7" s="212"/>
      <c r="H7" s="212"/>
      <c r="I7" s="213"/>
      <c r="K7" s="6" t="s">
        <v>29</v>
      </c>
    </row>
    <row r="8" spans="1:11" ht="16.5" customHeight="1" x14ac:dyDescent="0.2">
      <c r="A8" s="208" t="s">
        <v>50</v>
      </c>
      <c r="B8" s="215" t="s">
        <v>51</v>
      </c>
      <c r="C8" s="217" t="s">
        <v>52</v>
      </c>
      <c r="D8" s="219" t="s">
        <v>53</v>
      </c>
      <c r="E8" s="220"/>
      <c r="F8" s="220"/>
      <c r="G8" s="220"/>
      <c r="H8" s="220"/>
      <c r="I8" s="221"/>
    </row>
    <row r="9" spans="1:11" ht="15.75" x14ac:dyDescent="0.2">
      <c r="A9" s="214"/>
      <c r="B9" s="216"/>
      <c r="C9" s="218"/>
      <c r="D9" s="192" t="s">
        <v>54</v>
      </c>
      <c r="E9" s="222"/>
      <c r="F9" s="192" t="s">
        <v>55</v>
      </c>
      <c r="G9" s="222"/>
      <c r="H9" s="192" t="s">
        <v>56</v>
      </c>
      <c r="I9" s="193"/>
    </row>
    <row r="10" spans="1:11" ht="15.75" x14ac:dyDescent="0.2">
      <c r="A10" s="123"/>
      <c r="B10" s="124"/>
      <c r="C10" s="57"/>
      <c r="D10" s="74" t="s">
        <v>57</v>
      </c>
      <c r="E10" s="75" t="s">
        <v>58</v>
      </c>
      <c r="F10" s="76" t="s">
        <v>57</v>
      </c>
      <c r="G10" s="75" t="s">
        <v>58</v>
      </c>
      <c r="H10" s="76" t="s">
        <v>57</v>
      </c>
      <c r="I10" s="77" t="s">
        <v>58</v>
      </c>
    </row>
    <row r="11" spans="1:11" ht="15.75" x14ac:dyDescent="0.2">
      <c r="A11" s="73" t="s">
        <v>60</v>
      </c>
      <c r="B11" s="72" t="str">
        <f>'Rua Santa Maria'!B20</f>
        <v>SERVIÇOS INICIAIS</v>
      </c>
      <c r="C11" s="71"/>
      <c r="D11" s="64"/>
      <c r="E11" s="58"/>
      <c r="F11" s="59"/>
      <c r="G11" s="58"/>
      <c r="H11" s="59"/>
      <c r="I11" s="60"/>
    </row>
    <row r="12" spans="1:11" ht="15.75" x14ac:dyDescent="0.25">
      <c r="A12" s="61" t="s">
        <v>59</v>
      </c>
      <c r="B12" s="62" t="str">
        <f>'Rua Santa Maria'!B25</f>
        <v>CAPEAMENTO ASFÁLTICO</v>
      </c>
      <c r="C12" s="63"/>
      <c r="D12" s="64"/>
      <c r="E12" s="58"/>
      <c r="F12" s="64"/>
      <c r="G12" s="58"/>
      <c r="H12" s="64"/>
      <c r="I12" s="60"/>
    </row>
    <row r="13" spans="1:11" ht="16.5" thickBot="1" x14ac:dyDescent="0.3">
      <c r="A13" s="144" t="s">
        <v>108</v>
      </c>
      <c r="B13" s="69" t="str">
        <f>'Rua Santa Maria'!B46</f>
        <v>SERVIÇOS FINAIS</v>
      </c>
      <c r="C13" s="70"/>
      <c r="D13" s="145"/>
      <c r="E13" s="146"/>
      <c r="H13" s="145"/>
      <c r="I13" s="147"/>
    </row>
    <row r="14" spans="1:11" ht="15" x14ac:dyDescent="0.2">
      <c r="A14" s="194" t="s">
        <v>7</v>
      </c>
      <c r="B14" s="195"/>
      <c r="C14" s="198"/>
      <c r="D14" s="65"/>
      <c r="E14" s="66"/>
      <c r="F14" s="65"/>
      <c r="G14" s="66"/>
      <c r="H14" s="65"/>
      <c r="I14" s="148"/>
    </row>
    <row r="15" spans="1:11" ht="15.75" thickBot="1" x14ac:dyDescent="0.25">
      <c r="A15" s="196"/>
      <c r="B15" s="197"/>
      <c r="C15" s="199"/>
      <c r="D15" s="67"/>
      <c r="E15" s="68"/>
      <c r="F15" s="67"/>
      <c r="G15" s="68"/>
      <c r="H15" s="67"/>
      <c r="I15" s="136"/>
    </row>
    <row r="16" spans="1:11" ht="18.75" x14ac:dyDescent="0.3">
      <c r="A16" s="43"/>
      <c r="B16" s="43"/>
      <c r="C16" s="43"/>
      <c r="D16" s="44"/>
      <c r="E16" s="43"/>
      <c r="F16" s="44"/>
      <c r="G16" s="43"/>
      <c r="H16" s="44"/>
      <c r="I16" s="43"/>
    </row>
    <row r="17" spans="1:13" ht="18.75" x14ac:dyDescent="0.3">
      <c r="A17" s="43"/>
      <c r="B17" s="43"/>
      <c r="C17" s="43"/>
      <c r="D17" s="44"/>
      <c r="E17" s="43"/>
      <c r="F17" s="44"/>
      <c r="G17" s="43"/>
      <c r="H17" s="44"/>
      <c r="I17" s="137"/>
    </row>
    <row r="18" spans="1:13" ht="15" x14ac:dyDescent="0.2">
      <c r="B18" s="141"/>
      <c r="C18" s="141"/>
      <c r="D18" s="141"/>
      <c r="E18" s="141"/>
      <c r="F18" s="141"/>
      <c r="G18" s="141"/>
      <c r="H18" s="200"/>
      <c r="I18" s="200"/>
      <c r="J18" s="141"/>
      <c r="K18" s="141"/>
      <c r="L18" s="141"/>
      <c r="M18" s="141"/>
    </row>
    <row r="19" spans="1:13" x14ac:dyDescent="0.2">
      <c r="A19" s="3"/>
      <c r="C19" s="2"/>
      <c r="D19" s="3"/>
      <c r="F19" s="2"/>
      <c r="G19" s="2"/>
      <c r="H19" s="2"/>
      <c r="I19" s="2"/>
      <c r="J19" s="1"/>
      <c r="K19" s="1"/>
    </row>
    <row r="20" spans="1:13" x14ac:dyDescent="0.2">
      <c r="A20" s="23"/>
      <c r="B20" s="11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ht="18.75" x14ac:dyDescent="0.3">
      <c r="A21" s="43"/>
      <c r="B21" s="131"/>
      <c r="C21" s="131"/>
      <c r="D21" s="132"/>
      <c r="E21" s="133"/>
      <c r="F21" s="134"/>
      <c r="G21" s="133"/>
      <c r="H21" s="133"/>
      <c r="I21" s="131"/>
    </row>
    <row r="22" spans="1:13" ht="18.75" x14ac:dyDescent="0.3">
      <c r="A22" s="43"/>
      <c r="B22" s="131"/>
      <c r="C22" s="131"/>
      <c r="D22" s="44"/>
      <c r="E22" s="131"/>
      <c r="F22" s="44"/>
      <c r="G22" s="131"/>
      <c r="H22" s="44"/>
      <c r="I22" s="131"/>
    </row>
    <row r="23" spans="1:13" ht="18.75" x14ac:dyDescent="0.3">
      <c r="A23" s="43"/>
      <c r="B23" s="131"/>
      <c r="C23" s="131"/>
      <c r="D23" s="44"/>
      <c r="E23" s="131"/>
      <c r="F23" s="44"/>
      <c r="G23" s="131"/>
      <c r="H23" s="44"/>
      <c r="I23" s="131"/>
    </row>
    <row r="24" spans="1:13" ht="18.75" x14ac:dyDescent="0.3">
      <c r="A24" s="43"/>
      <c r="I24" s="131"/>
    </row>
    <row r="25" spans="1:13" ht="18.75" x14ac:dyDescent="0.3">
      <c r="A25" s="43"/>
      <c r="I25" s="131"/>
    </row>
    <row r="26" spans="1:13" ht="18.75" x14ac:dyDescent="0.3">
      <c r="A26" s="43"/>
      <c r="I26" s="131"/>
    </row>
    <row r="27" spans="1:13" ht="18.75" x14ac:dyDescent="0.3">
      <c r="A27" s="43"/>
      <c r="B27" s="129"/>
      <c r="C27" s="135"/>
      <c r="D27" s="132"/>
      <c r="E27" s="133"/>
      <c r="F27" s="134"/>
      <c r="G27" s="133"/>
      <c r="H27" s="133"/>
      <c r="I27" s="131"/>
    </row>
    <row r="28" spans="1:13" ht="18.75" x14ac:dyDescent="0.3">
      <c r="A28" s="43"/>
      <c r="B28" s="129"/>
      <c r="C28" s="135"/>
      <c r="D28" s="190"/>
      <c r="E28" s="190"/>
      <c r="F28" s="190"/>
      <c r="G28" s="190"/>
      <c r="H28" s="190"/>
      <c r="I28" s="131"/>
    </row>
    <row r="29" spans="1:13" ht="18.75" x14ac:dyDescent="0.3">
      <c r="A29" s="43"/>
      <c r="B29" s="130"/>
      <c r="C29" s="135"/>
      <c r="D29" s="191"/>
      <c r="E29" s="191"/>
      <c r="F29" s="191"/>
      <c r="G29" s="191"/>
      <c r="H29" s="191"/>
      <c r="I29" s="131"/>
    </row>
    <row r="30" spans="1:13" ht="18.75" x14ac:dyDescent="0.3">
      <c r="A30" s="43"/>
      <c r="B30" s="131"/>
      <c r="C30" s="131"/>
      <c r="D30" s="44"/>
      <c r="E30" s="131"/>
      <c r="F30" s="44"/>
      <c r="G30" s="131"/>
      <c r="H30" s="44"/>
      <c r="I30" s="131"/>
    </row>
  </sheetData>
  <mergeCells count="17">
    <mergeCell ref="A1:F1"/>
    <mergeCell ref="A2:C2"/>
    <mergeCell ref="A3:C3"/>
    <mergeCell ref="A5:I7"/>
    <mergeCell ref="A8:A9"/>
    <mergeCell ref="B8:B9"/>
    <mergeCell ref="C8:C9"/>
    <mergeCell ref="D8:I8"/>
    <mergeCell ref="D9:E9"/>
    <mergeCell ref="F9:G9"/>
    <mergeCell ref="D3:I3"/>
    <mergeCell ref="D28:H28"/>
    <mergeCell ref="D29:H29"/>
    <mergeCell ref="H9:I9"/>
    <mergeCell ref="A14:B15"/>
    <mergeCell ref="C14:C15"/>
    <mergeCell ref="H18:I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Rua Santa Maria</vt:lpstr>
      <vt:lpstr>CRONOGRAMA</vt:lpstr>
      <vt:lpstr>CRONOGRAMA!Area_de_impressao</vt:lpstr>
      <vt:lpstr>'Rua Santa Maria'!Area_de_impressao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Leticia Schroer</cp:lastModifiedBy>
  <cp:lastPrinted>2025-10-14T20:13:32Z</cp:lastPrinted>
  <dcterms:created xsi:type="dcterms:W3CDTF">2014-04-25T18:34:53Z</dcterms:created>
  <dcterms:modified xsi:type="dcterms:W3CDTF">2026-01-08T16:26:27Z</dcterms:modified>
</cp:coreProperties>
</file>