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1-2026 - Reforma Extensão EMEI São Mateus\Orçamento Sem Valores\"/>
    </mc:Choice>
  </mc:AlternateContent>
  <xr:revisionPtr revIDLastSave="0" documentId="8_{42FA6652-941D-4BC2-8309-A66A56F440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ÇAMENTO" sheetId="1" r:id="rId1"/>
  </sheets>
  <externalReferences>
    <externalReference r:id="rId2"/>
  </externalReferences>
  <definedNames>
    <definedName name="_xlnm.Print_Area" localSheetId="0">ORÇAMENTO!$A$1:$M$46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>IF(ISNUMBER([1]PO!linhaSINAPIxls),INDEX(INDIRECT("'[Referência "&amp;_xlnm.Database&amp;".xls]Banco'!$b:$g"),[1]PO!linhaSINAPIxls,3),"")</definedName>
    <definedName name="Referencia.Desonerado">IF(ISNUMBER([1]PO!linhaSINAPIxls),VALUE(INDEX(INDIRECT("'[Referência "&amp;_xlnm.Database&amp;".xls]Banco'!$b:$g"),[1]PO!linhaSINAPIxls,5)),0)</definedName>
    <definedName name="Referencia.NaoDesonerado">IF(ISNUMBER([1]PO!linhaSINAPIxls),VALUE(INDEX(INDIRECT("'[Referência "&amp;_xlnm.Database&amp;".xls]Banco'!$b:$g"),[1]PO!linhaSINAPIxls,6)),0)</definedName>
    <definedName name="Referencia.Unidade">IF(ISNUMBER([1]PO!linhaSINAPIxls),INDEX(INDIRECT("'[Referência "&amp;_xlnm.Database&amp;".xls]Banco'!$b:$g"),[1]PO!linhaSINAPIxls,4),"")</definedName>
    <definedName name="TipoOrçamento">"BASE"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J45" i="1"/>
  <c r="I45" i="1"/>
  <c r="J42" i="1"/>
  <c r="I42" i="1"/>
  <c r="I31" i="1"/>
  <c r="F12" i="1"/>
  <c r="F11" i="1"/>
  <c r="F13" i="1"/>
  <c r="F14" i="1"/>
  <c r="F16" i="1"/>
  <c r="I17" i="1" l="1"/>
  <c r="I46" i="1" s="1"/>
  <c r="J17" i="1"/>
  <c r="J46" i="1" s="1"/>
  <c r="K45" i="1"/>
  <c r="L45" i="1"/>
  <c r="K31" i="1" l="1"/>
  <c r="K17" i="1"/>
  <c r="L42" i="1"/>
  <c r="L17" i="1"/>
  <c r="L31" i="1"/>
  <c r="M45" i="1"/>
  <c r="K42" i="1"/>
  <c r="K46" i="1" l="1"/>
  <c r="L46" i="1"/>
  <c r="M42" i="1"/>
  <c r="M17" i="1"/>
  <c r="M31" i="1"/>
  <c r="M46" i="1" l="1"/>
  <c r="M5" i="1" s="1"/>
</calcChain>
</file>

<file path=xl/sharedStrings.xml><?xml version="1.0" encoding="utf-8"?>
<sst xmlns="http://schemas.openxmlformats.org/spreadsheetml/2006/main" count="153" uniqueCount="98">
  <si>
    <t>OBRA:</t>
  </si>
  <si>
    <t>ÁREA:</t>
  </si>
  <si>
    <t>LOCAL:</t>
  </si>
  <si>
    <t>DATA:</t>
  </si>
  <si>
    <t>BDI NÃO DESONERADO:</t>
  </si>
  <si>
    <t>VALOR TOTAL</t>
  </si>
  <si>
    <t>ORÇAMENTO</t>
  </si>
  <si>
    <t>Item</t>
  </si>
  <si>
    <t>Referência</t>
  </si>
  <si>
    <t>Código</t>
  </si>
  <si>
    <t>SERVIÇO</t>
  </si>
  <si>
    <t>Unidade</t>
  </si>
  <si>
    <t>Quantidade</t>
  </si>
  <si>
    <t>VALOR UNIT. (R$)</t>
  </si>
  <si>
    <t>Material</t>
  </si>
  <si>
    <t>Mão de obra</t>
  </si>
  <si>
    <t>1.0</t>
  </si>
  <si>
    <t>1.1</t>
  </si>
  <si>
    <t>SINAPI</t>
  </si>
  <si>
    <t>M³</t>
  </si>
  <si>
    <t>1.2</t>
  </si>
  <si>
    <t>1.3</t>
  </si>
  <si>
    <t>COMPOSIÇÃO</t>
  </si>
  <si>
    <t>ALVENARIA DE TIJOLO CERAMICO MACICO (6x12x24) COM ARGAMASSA TRAÇO 1:2:8 COM PREPARO MANUAL - FORNECIMENTO E INSTALAÇÃO</t>
  </si>
  <si>
    <t>M²</t>
  </si>
  <si>
    <t>1.4</t>
  </si>
  <si>
    <t>1.5</t>
  </si>
  <si>
    <t>1.6</t>
  </si>
  <si>
    <t>1.7</t>
  </si>
  <si>
    <t>2.0</t>
  </si>
  <si>
    <t>MEDIÇÃO</t>
  </si>
  <si>
    <t>2.1</t>
  </si>
  <si>
    <t xml:space="preserve">COMPOSIÇÃO </t>
  </si>
  <si>
    <t>CAIXA DE MEDIÇÃO E PROTEÇÃO EM BAIXA TENSÃO PADRÃO RGE/CPFL (1800x1600x400) -FORNECIMENTO E INSTALAÇÃO</t>
  </si>
  <si>
    <t>UN</t>
  </si>
  <si>
    <t>2.2</t>
  </si>
  <si>
    <t>DISJUNTOR TERMOMAGNETICO TRIPOLAR CORRENTE NOMINAL DE 175A  E DISPOSITIVO DE PROTEÇÃO CONTRA SURTO DE TENSÃO - FORNECIMENTO E INSTALAÇÃO</t>
  </si>
  <si>
    <t>2.3</t>
  </si>
  <si>
    <t>HASTE DE ATERRAMENTO 5/8" E COMPRIMENTO 2,40M - FORNECIMENTO E INSTALAÇÃO</t>
  </si>
  <si>
    <t>2.4</t>
  </si>
  <si>
    <t>2.5</t>
  </si>
  <si>
    <t>2.6</t>
  </si>
  <si>
    <t>M</t>
  </si>
  <si>
    <t>2.7</t>
  </si>
  <si>
    <t>2.8</t>
  </si>
  <si>
    <t>2.9</t>
  </si>
  <si>
    <t>2.10</t>
  </si>
  <si>
    <t>2.11</t>
  </si>
  <si>
    <t>2.12</t>
  </si>
  <si>
    <t>3.0</t>
  </si>
  <si>
    <t>MEDIA TENSÃO</t>
  </si>
  <si>
    <t>3.1</t>
  </si>
  <si>
    <t>COTAÇÃO</t>
  </si>
  <si>
    <t>3.2</t>
  </si>
  <si>
    <t>3.3</t>
  </si>
  <si>
    <t>ESTRUTURA ANCORAGEM FINAL DE REDE COMPACTA CE3 - FORNECIMENTO E INSTALAÇÃO</t>
  </si>
  <si>
    <t>3.4</t>
  </si>
  <si>
    <t>3.5</t>
  </si>
  <si>
    <t>3.6</t>
  </si>
  <si>
    <t>3.7</t>
  </si>
  <si>
    <t>CHAVE FUSIVEL POLIMERICA BASE "C" CLASSE DE TENSÃO 25kV - FORNECIMENTO E INSTALAÇÃO</t>
  </si>
  <si>
    <t>3.8</t>
  </si>
  <si>
    <t>CRUZETA POLIMERICA - FORNECIMENTO E INSTALAÇÃO</t>
  </si>
  <si>
    <t>3.9</t>
  </si>
  <si>
    <t>PARA-RAIO - FORNECIMENTO E INSTALAÇÃO</t>
  </si>
  <si>
    <t>4.0</t>
  </si>
  <si>
    <t>ENCARGOS COMPLEMENTARES</t>
  </si>
  <si>
    <t>4.1</t>
  </si>
  <si>
    <t>Total Geral</t>
  </si>
  <si>
    <t xml:space="preserve">ASSENTAMENTO DE POSTE DE CONCRETO COM COMPRIMENTO NOMINAL DE 12 M, CARGA NOMINAL DE 600 DAN, ENGASTAMENTO BASE CONCRETADA COM 1 M DE CONCRETO E 0,8 M DE SOLO (NÃO INCLUI FORNECIMENTO). </t>
  </si>
  <si>
    <t>CONCRETO CICLÓPICO FCK = 15MPA, 30% PEDRA DE MÃO EM VOLUME REAL, INCLUSIVE LANÇAMENTO.</t>
  </si>
  <si>
    <t xml:space="preserve">CHAPISCO APLICADO EM ALVENARIAS E ESTRUTURAS DE CONCRETO INTERNAS, COM COLHER DE PEDREIRO.  ARGAMASSA TRAÇO 1:3 COM PREPARO EM BETONEIRA 400L. </t>
  </si>
  <si>
    <t>CONCRETAGEM DE RADIER, PISO DE CONCRETO OU LAJE SOBRE SOLO, FCK 30 MPA - LANÇAMENTO, ADENSAMENTO E ACABAMENTO.</t>
  </si>
  <si>
    <t>CAIXA DE INSPEÇÃO PARA ATERRAMENTO, CIRCULAR, EM POLIETILENO, DIÂMETRO INTERNO = 0,3 M. FORNECIMENTO E INSTALAÇÃO</t>
  </si>
  <si>
    <t xml:space="preserve">CORDOALHA DE COBRE NU 50 MM², ENTERRADA, SEM ISOLADOR - FORNECIMENTO E INSTALAÇÃO. </t>
  </si>
  <si>
    <t xml:space="preserve">CORDOALHA DE COBRE NU 35 MM², NÃO ENTERRADA, COM ISOLADOR - FORNECIMENTO E INSTALAÇÃO. </t>
  </si>
  <si>
    <t xml:space="preserve">ELETRODUTO FLEXÍVEL CORRUGADO, PEAD, DN 100 (4") - FORNECIMENTO E INSTALAÇÃO. </t>
  </si>
  <si>
    <t xml:space="preserve">CURVA 90 GRAUS PARA ELETRODUTO, PVC, ROSCÁVEL, DN 110 MM (4") - FORNECIMENTO E INSTALAÇÃO. </t>
  </si>
  <si>
    <t>LUVA PARA ELETRODUTO, PVC, ROSCÁVEL, DN 110 MM (4") - FORNECIMENTO E INSTALAÇÃO.</t>
  </si>
  <si>
    <t xml:space="preserve">SUPORTE PARA TRANSFORMADOR EM POSTE DE CONCRETO CIRCULAR - FORNECIMENTO E INSTALAÇÃO. </t>
  </si>
  <si>
    <t>CAMINHÃO GUINDAUTO PARA AUXILIAR NA INSTALAÇÃO DA SUBESTAÇÃO</t>
  </si>
  <si>
    <t>ESCAVAÇÃO MANUAL DE VALA</t>
  </si>
  <si>
    <t>PINTURA LÁTEX ACRÍLICA PREMIUM, APLICAÇÃO MANUAL EM PAREDES, DUAS DEMÃOS.</t>
  </si>
  <si>
    <t>POSTE DE CONCRETO ARMADO DE SEÇÃO CIRCULAR, EXTENSÃO 12 M E RESISTENCIA 1000 daN - FORNECIMENTO</t>
  </si>
  <si>
    <t>CABO DE COBRE RÍGIDO ISOLADO, 95 MM², ANTI-CHAMA 0,6/1,0 KV - FORNECIMENTO E INSTALAÇÃO.</t>
  </si>
  <si>
    <t>CABO DE COBRE RÍGIDO ISOLADO, 70 MM², ANTI-CHAMA 0,6/1,0 KV - FORNECIMENTO E INSTALAÇÃO.</t>
  </si>
  <si>
    <t xml:space="preserve">CABO DE COBRE RIGIDO ISOLADO, 25 MM², ANTI-CHAMA 0,6/1,0 KV - FORNECIMENTO E INSTALAÇÃO. </t>
  </si>
  <si>
    <t xml:space="preserve">MASSA ÚNICA, EM ARGAMASSA TRAÇO 1:2:8, PREPARO MECÂNICO, APLICADA MANUALMENTE EM PAREDES </t>
  </si>
  <si>
    <t xml:space="preserve">CABO DE COBRE FLEXÍVEL ISOLADO, 16 MM², 0,6/1,0 KV, PARA REDE AÉREA DE DISTRIBUIÇÃO DE ENERGIA ELÉTRICA DE BAIXA TENSÃO - FORNECIMENTO E INSTALAÇÃO. </t>
  </si>
  <si>
    <t>982,20m²</t>
  </si>
  <si>
    <t>Rua Santa Clara, n° 320, bairro São Francisco - Três de Maio / RS</t>
  </si>
  <si>
    <t>Novembro de 2025</t>
  </si>
  <si>
    <t>REMOÇÃO, MOVIMENTAÇÃO E INSTALAÇÃO DE TRANSFORMADOR 75KVA EXISTENTE</t>
  </si>
  <si>
    <t>MURETA E MURO</t>
  </si>
  <si>
    <t>SUBESTAÇÃO E.M.E.I SÃO MATEUS EXTENSÃO</t>
  </si>
  <si>
    <t>VALOR TOTAL (R$) com BDI</t>
  </si>
  <si>
    <t>VALOR TOTAL (R$) Unitário</t>
  </si>
  <si>
    <t xml:space="preserve">                  PREFEITURA MUNICIPAL DE TRÊS DE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</si>
</sst>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m\-yy"/>
    <numFmt numFmtId="165" formatCode="&quot;R$&quot;\ #,##0.00"/>
    <numFmt numFmtId="166" formatCode="_(* #,##0.00_);_(* \(#,##0.00\);_(* \-??_);_(@_)"/>
    <numFmt numFmtId="167" formatCode="&quot;R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mphio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6" fillId="0" borderId="0"/>
    <xf numFmtId="0" fontId="1" fillId="0" borderId="0"/>
    <xf numFmtId="0" fontId="17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7" fillId="0" borderId="0" applyFill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141">
    <xf numFmtId="0" fontId="0" fillId="0" borderId="0" xfId="0"/>
    <xf numFmtId="4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5" fontId="6" fillId="0" borderId="31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4" fontId="12" fillId="0" borderId="35" xfId="0" applyNumberFormat="1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2" fontId="12" fillId="4" borderId="35" xfId="0" applyNumberFormat="1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4" fontId="13" fillId="0" borderId="15" xfId="0" applyNumberFormat="1" applyFont="1" applyBorder="1" applyAlignment="1">
      <alignment horizontal="left" vertical="center"/>
    </xf>
    <xf numFmtId="4" fontId="5" fillId="0" borderId="18" xfId="0" applyNumberFormat="1" applyFont="1" applyBorder="1" applyAlignment="1">
      <alignment horizontal="left" vertical="center"/>
    </xf>
    <xf numFmtId="4" fontId="5" fillId="0" borderId="15" xfId="0" applyNumberFormat="1" applyFont="1" applyBorder="1" applyAlignment="1">
      <alignment horizontal="left" vertical="center"/>
    </xf>
    <xf numFmtId="165" fontId="2" fillId="0" borderId="0" xfId="0" applyNumberFormat="1" applyFont="1"/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165" fontId="12" fillId="0" borderId="36" xfId="0" applyNumberFormat="1" applyFont="1" applyBorder="1" applyAlignment="1">
      <alignment horizontal="right" vertical="center"/>
    </xf>
    <xf numFmtId="165" fontId="10" fillId="3" borderId="16" xfId="0" applyNumberFormat="1" applyFont="1" applyFill="1" applyBorder="1" applyAlignment="1">
      <alignment horizontal="right" vertical="center"/>
    </xf>
    <xf numFmtId="165" fontId="10" fillId="3" borderId="13" xfId="0" applyNumberFormat="1" applyFont="1" applyFill="1" applyBorder="1" applyAlignment="1">
      <alignment horizontal="right" vertical="center"/>
    </xf>
    <xf numFmtId="4" fontId="12" fillId="0" borderId="35" xfId="0" applyNumberFormat="1" applyFont="1" applyBorder="1" applyAlignment="1">
      <alignment horizontal="right" vertical="center"/>
    </xf>
    <xf numFmtId="165" fontId="14" fillId="0" borderId="1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1" xfId="0" applyFont="1" applyBorder="1" applyAlignment="1">
      <alignment wrapText="1"/>
    </xf>
    <xf numFmtId="0" fontId="9" fillId="3" borderId="28" xfId="0" applyFont="1" applyFill="1" applyBorder="1" applyAlignment="1">
      <alignment vertical="center" wrapText="1"/>
    </xf>
    <xf numFmtId="0" fontId="11" fillId="0" borderId="25" xfId="0" applyFont="1" applyBorder="1" applyAlignment="1">
      <alignment wrapText="1"/>
    </xf>
    <xf numFmtId="0" fontId="9" fillId="3" borderId="16" xfId="0" applyFont="1" applyFill="1" applyBorder="1" applyAlignment="1">
      <alignment vertical="center" wrapText="1"/>
    </xf>
    <xf numFmtId="0" fontId="11" fillId="0" borderId="35" xfId="0" applyFont="1" applyBorder="1" applyAlignment="1">
      <alignment wrapText="1"/>
    </xf>
    <xf numFmtId="0" fontId="9" fillId="2" borderId="41" xfId="0" applyFont="1" applyFill="1" applyBorder="1" applyAlignment="1">
      <alignment horizontal="center" vertical="center" wrapText="1"/>
    </xf>
    <xf numFmtId="165" fontId="10" fillId="3" borderId="29" xfId="0" applyNumberFormat="1" applyFont="1" applyFill="1" applyBorder="1" applyAlignment="1">
      <alignment horizontal="right" vertical="center"/>
    </xf>
    <xf numFmtId="167" fontId="0" fillId="0" borderId="0" xfId="0" applyNumberFormat="1" applyAlignment="1">
      <alignment horizontal="right"/>
    </xf>
    <xf numFmtId="2" fontId="12" fillId="4" borderId="25" xfId="0" applyNumberFormat="1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top" wrapText="1"/>
    </xf>
    <xf numFmtId="0" fontId="11" fillId="0" borderId="35" xfId="0" applyFont="1" applyBorder="1" applyAlignment="1">
      <alignment horizontal="center" vertical="center" wrapText="1"/>
    </xf>
    <xf numFmtId="2" fontId="12" fillId="0" borderId="35" xfId="0" applyNumberFormat="1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vertical="center" wrapText="1"/>
    </xf>
    <xf numFmtId="165" fontId="10" fillId="3" borderId="33" xfId="0" applyNumberFormat="1" applyFont="1" applyFill="1" applyBorder="1" applyAlignment="1">
      <alignment horizontal="right" vertical="center"/>
    </xf>
    <xf numFmtId="0" fontId="11" fillId="4" borderId="11" xfId="0" applyFont="1" applyFill="1" applyBorder="1" applyAlignment="1">
      <alignment wrapText="1"/>
    </xf>
    <xf numFmtId="4" fontId="12" fillId="4" borderId="35" xfId="0" applyNumberFormat="1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2" fontId="12" fillId="0" borderId="21" xfId="0" applyNumberFormat="1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/>
    </xf>
    <xf numFmtId="4" fontId="12" fillId="0" borderId="43" xfId="0" applyNumberFormat="1" applyFont="1" applyBorder="1" applyAlignment="1">
      <alignment horizontal="center" vertical="center"/>
    </xf>
    <xf numFmtId="4" fontId="12" fillId="0" borderId="42" xfId="0" applyNumberFormat="1" applyFont="1" applyBorder="1" applyAlignment="1">
      <alignment horizontal="center" vertical="center"/>
    </xf>
    <xf numFmtId="4" fontId="12" fillId="0" borderId="44" xfId="0" applyNumberFormat="1" applyFont="1" applyBorder="1" applyAlignment="1">
      <alignment horizontal="center" vertical="center"/>
    </xf>
    <xf numFmtId="4" fontId="12" fillId="0" borderId="45" xfId="0" applyNumberFormat="1" applyFont="1" applyBorder="1" applyAlignment="1">
      <alignment horizontal="right" vertical="center"/>
    </xf>
    <xf numFmtId="4" fontId="12" fillId="0" borderId="25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4" fontId="12" fillId="4" borderId="25" xfId="0" applyNumberFormat="1" applyFont="1" applyFill="1" applyBorder="1" applyAlignment="1">
      <alignment horizontal="center" vertical="center"/>
    </xf>
    <xf numFmtId="0" fontId="19" fillId="0" borderId="35" xfId="0" applyFont="1" applyBorder="1" applyAlignment="1">
      <alignment horizontal="left" vertical="center" wrapText="1"/>
    </xf>
    <xf numFmtId="0" fontId="11" fillId="0" borderId="21" xfId="0" applyFont="1" applyBorder="1" applyAlignment="1">
      <alignment wrapText="1"/>
    </xf>
    <xf numFmtId="165" fontId="12" fillId="0" borderId="46" xfId="0" applyNumberFormat="1" applyFont="1" applyBorder="1" applyAlignment="1">
      <alignment horizontal="right" vertical="center"/>
    </xf>
    <xf numFmtId="4" fontId="12" fillId="0" borderId="47" xfId="0" applyNumberFormat="1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165" fontId="12" fillId="0" borderId="12" xfId="0" applyNumberFormat="1" applyFont="1" applyBorder="1" applyAlignment="1">
      <alignment horizontal="right" vertical="center"/>
    </xf>
    <xf numFmtId="165" fontId="12" fillId="0" borderId="22" xfId="0" applyNumberFormat="1" applyFont="1" applyBorder="1" applyAlignment="1">
      <alignment horizontal="right" vertical="center"/>
    </xf>
    <xf numFmtId="165" fontId="12" fillId="0" borderId="26" xfId="0" applyNumberFormat="1" applyFont="1" applyBorder="1" applyAlignment="1">
      <alignment horizontal="right" vertical="center"/>
    </xf>
    <xf numFmtId="165" fontId="0" fillId="0" borderId="0" xfId="0" applyNumberFormat="1"/>
    <xf numFmtId="0" fontId="11" fillId="4" borderId="41" xfId="0" applyFont="1" applyFill="1" applyBorder="1" applyAlignment="1">
      <alignment horizontal="center" vertical="center" wrapText="1"/>
    </xf>
    <xf numFmtId="0" fontId="11" fillId="4" borderId="48" xfId="0" applyFont="1" applyFill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/>
    </xf>
    <xf numFmtId="0" fontId="9" fillId="2" borderId="28" xfId="0" applyFont="1" applyFill="1" applyBorder="1" applyAlignment="1">
      <alignment vertical="top" wrapText="1"/>
    </xf>
    <xf numFmtId="4" fontId="12" fillId="0" borderId="47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0" fontId="5" fillId="5" borderId="27" xfId="0" applyNumberFormat="1" applyFont="1" applyFill="1" applyBorder="1" applyAlignment="1">
      <alignment horizontal="center" vertical="center"/>
    </xf>
    <xf numFmtId="10" fontId="5" fillId="5" borderId="28" xfId="0" applyNumberFormat="1" applyFont="1" applyFill="1" applyBorder="1" applyAlignment="1">
      <alignment horizontal="center" vertical="center"/>
    </xf>
    <xf numFmtId="10" fontId="5" fillId="5" borderId="29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5" fillId="0" borderId="3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2" fontId="8" fillId="0" borderId="32" xfId="0" applyNumberFormat="1" applyFont="1" applyBorder="1" applyAlignment="1">
      <alignment horizontal="center" vertical="center" wrapText="1"/>
    </xf>
    <xf numFmtId="2" fontId="8" fillId="0" borderId="33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4" fontId="8" fillId="0" borderId="32" xfId="0" applyNumberFormat="1" applyFont="1" applyBorder="1" applyAlignment="1">
      <alignment horizontal="center" vertical="center" wrapText="1"/>
    </xf>
    <xf numFmtId="4" fontId="8" fillId="0" borderId="33" xfId="0" applyNumberFormat="1" applyFont="1" applyBorder="1" applyAlignment="1">
      <alignment horizontal="center" vertical="center" wrapText="1"/>
    </xf>
  </cellXfs>
  <cellStyles count="9">
    <cellStyle name="Normal" xfId="0" builtinId="0"/>
    <cellStyle name="Normal 2" xfId="2" xr:uid="{00000000-0005-0000-0000-000001000000}"/>
    <cellStyle name="Normal 2 2" xfId="7" xr:uid="{00000000-0005-0000-0000-000002000000}"/>
    <cellStyle name="Normal 3" xfId="3" xr:uid="{00000000-0005-0000-0000-000003000000}"/>
    <cellStyle name="Normal 4" xfId="1" xr:uid="{00000000-0005-0000-0000-000004000000}"/>
    <cellStyle name="Porcentagem 2" xfId="5" xr:uid="{00000000-0005-0000-0000-000006000000}"/>
    <cellStyle name="Porcentagem 3" xfId="4" xr:uid="{00000000-0005-0000-0000-000007000000}"/>
    <cellStyle name="Vírgula 2" xfId="6" xr:uid="{00000000-0005-0000-0000-000009000000}"/>
    <cellStyle name="Vírgula 3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</xdr:row>
          <xdr:rowOff>28575</xdr:rowOff>
        </xdr:from>
        <xdr:to>
          <xdr:col>1</xdr:col>
          <xdr:colOff>771525</xdr:colOff>
          <xdr:row>4</xdr:row>
          <xdr:rowOff>276225</xdr:rowOff>
        </xdr:to>
        <xdr:sp macro="" textlink="">
          <xdr:nvSpPr>
            <xdr:cNvPr id="1025" name="Object 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43235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zoomScale="80" zoomScaleNormal="80" zoomScaleSheetLayoutView="82" workbookViewId="0">
      <selection activeCell="M5" sqref="M5"/>
    </sheetView>
  </sheetViews>
  <sheetFormatPr defaultRowHeight="15"/>
  <cols>
    <col min="1" max="1" width="9" customWidth="1"/>
    <col min="2" max="2" width="14.140625" customWidth="1"/>
    <col min="3" max="3" width="10.42578125" customWidth="1"/>
    <col min="4" max="4" width="71.5703125" customWidth="1"/>
    <col min="5" max="5" width="15.7109375" customWidth="1"/>
    <col min="6" max="6" width="12" customWidth="1"/>
    <col min="7" max="7" width="10.5703125" customWidth="1"/>
    <col min="8" max="8" width="12.5703125" style="14" customWidth="1"/>
    <col min="9" max="9" width="15.28515625" style="14" customWidth="1"/>
    <col min="10" max="10" width="13.42578125" style="14" bestFit="1" customWidth="1"/>
    <col min="11" max="11" width="16.140625" style="36" customWidth="1"/>
    <col min="12" max="12" width="16.42578125" style="36" customWidth="1"/>
    <col min="13" max="13" width="18.7109375" style="36" customWidth="1"/>
    <col min="15" max="15" width="10.28515625" customWidth="1"/>
    <col min="18" max="18" width="13.7109375" bestFit="1" customWidth="1"/>
    <col min="19" max="19" width="12.7109375" bestFit="1" customWidth="1"/>
  </cols>
  <sheetData>
    <row r="1" spans="1:18" ht="22.5" customHeight="1" thickBot="1">
      <c r="A1" s="99" t="s">
        <v>97</v>
      </c>
      <c r="B1" s="100"/>
      <c r="C1" s="101"/>
      <c r="D1" s="102"/>
      <c r="E1" s="37" t="s">
        <v>0</v>
      </c>
      <c r="F1" s="115" t="s">
        <v>94</v>
      </c>
      <c r="G1" s="116"/>
      <c r="H1" s="116"/>
      <c r="I1" s="116"/>
      <c r="J1" s="116"/>
      <c r="K1" s="116"/>
      <c r="L1" s="116"/>
      <c r="M1" s="117"/>
    </row>
    <row r="2" spans="1:18" ht="20.25" customHeight="1" thickBot="1">
      <c r="A2" s="103"/>
      <c r="B2" s="104"/>
      <c r="C2" s="105"/>
      <c r="D2" s="106"/>
      <c r="E2" s="38" t="s">
        <v>1</v>
      </c>
      <c r="F2" s="1" t="s">
        <v>89</v>
      </c>
      <c r="G2" s="2"/>
      <c r="H2" s="22"/>
      <c r="I2" s="22"/>
      <c r="J2" s="22"/>
      <c r="K2" s="26"/>
      <c r="L2" s="26"/>
      <c r="M2" s="27"/>
    </row>
    <row r="3" spans="1:18" ht="15.75" thickBot="1">
      <c r="A3" s="103"/>
      <c r="B3" s="104"/>
      <c r="C3" s="105"/>
      <c r="D3" s="106"/>
      <c r="E3" s="38" t="s">
        <v>2</v>
      </c>
      <c r="F3" s="3" t="s">
        <v>90</v>
      </c>
      <c r="G3" s="4"/>
      <c r="H3" s="23"/>
      <c r="I3" s="23"/>
      <c r="J3" s="23"/>
      <c r="K3" s="28"/>
      <c r="L3" s="28"/>
      <c r="M3" s="29"/>
    </row>
    <row r="4" spans="1:18" ht="15.75" thickBot="1">
      <c r="A4" s="107"/>
      <c r="B4" s="108"/>
      <c r="C4" s="109"/>
      <c r="D4" s="110"/>
      <c r="E4" s="39" t="s">
        <v>3</v>
      </c>
      <c r="F4" s="5" t="s">
        <v>91</v>
      </c>
      <c r="G4" s="6"/>
      <c r="H4" s="24"/>
      <c r="I4" s="24"/>
      <c r="J4" s="24"/>
      <c r="K4" s="26"/>
      <c r="L4" s="26"/>
      <c r="M4" s="27"/>
    </row>
    <row r="5" spans="1:18" ht="45.75" thickBot="1">
      <c r="A5" s="111"/>
      <c r="B5" s="112"/>
      <c r="C5" s="113"/>
      <c r="D5" s="114"/>
      <c r="E5" s="43" t="s">
        <v>4</v>
      </c>
      <c r="F5" s="118">
        <v>0.24</v>
      </c>
      <c r="G5" s="119"/>
      <c r="H5" s="120"/>
      <c r="I5" s="94"/>
      <c r="J5" s="94"/>
      <c r="K5" s="121" t="s">
        <v>5</v>
      </c>
      <c r="L5" s="122"/>
      <c r="M5" s="7">
        <f>M46</f>
        <v>0</v>
      </c>
    </row>
    <row r="6" spans="1:18" ht="30" customHeight="1" thickBot="1">
      <c r="A6" s="123" t="s">
        <v>6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5"/>
    </row>
    <row r="7" spans="1:18" ht="30" customHeight="1" thickBot="1">
      <c r="A7" s="129" t="s">
        <v>7</v>
      </c>
      <c r="B7" s="130" t="s">
        <v>8</v>
      </c>
      <c r="C7" s="129" t="s">
        <v>9</v>
      </c>
      <c r="D7" s="132" t="s">
        <v>10</v>
      </c>
      <c r="E7" s="129" t="s">
        <v>11</v>
      </c>
      <c r="F7" s="133" t="s">
        <v>12</v>
      </c>
      <c r="G7" s="135" t="s">
        <v>13</v>
      </c>
      <c r="H7" s="136"/>
      <c r="I7" s="137" t="s">
        <v>96</v>
      </c>
      <c r="J7" s="138"/>
      <c r="K7" s="137" t="s">
        <v>95</v>
      </c>
      <c r="L7" s="138"/>
      <c r="M7" s="139" t="s">
        <v>95</v>
      </c>
      <c r="O7" s="15"/>
    </row>
    <row r="8" spans="1:18" ht="16.5" thickBot="1">
      <c r="A8" s="129"/>
      <c r="B8" s="131"/>
      <c r="C8" s="129"/>
      <c r="D8" s="132"/>
      <c r="E8" s="129"/>
      <c r="F8" s="134"/>
      <c r="G8" s="8" t="s">
        <v>14</v>
      </c>
      <c r="H8" s="8" t="s">
        <v>15</v>
      </c>
      <c r="I8" s="30" t="s">
        <v>14</v>
      </c>
      <c r="J8" s="30" t="s">
        <v>15</v>
      </c>
      <c r="K8" s="30" t="s">
        <v>14</v>
      </c>
      <c r="L8" s="30" t="s">
        <v>15</v>
      </c>
      <c r="M8" s="140"/>
      <c r="O8" s="98"/>
      <c r="P8" s="98"/>
    </row>
    <row r="9" spans="1:18" ht="15.75" thickBot="1">
      <c r="A9" s="11" t="s">
        <v>16</v>
      </c>
      <c r="B9" s="20"/>
      <c r="C9" s="21"/>
      <c r="D9" s="21" t="s">
        <v>93</v>
      </c>
      <c r="E9" s="21"/>
      <c r="F9" s="21"/>
      <c r="G9" s="21"/>
      <c r="H9" s="21"/>
      <c r="I9" s="21"/>
      <c r="J9" s="21"/>
      <c r="K9" s="21"/>
      <c r="L9" s="21"/>
      <c r="M9" s="42"/>
    </row>
    <row r="10" spans="1:18">
      <c r="A10" s="12" t="s">
        <v>17</v>
      </c>
      <c r="B10" s="77" t="s">
        <v>18</v>
      </c>
      <c r="C10" s="63">
        <v>93358</v>
      </c>
      <c r="D10" s="49" t="s">
        <v>81</v>
      </c>
      <c r="E10" s="64" t="s">
        <v>19</v>
      </c>
      <c r="F10" s="65">
        <v>9.9</v>
      </c>
      <c r="G10" s="66"/>
      <c r="H10" s="72"/>
      <c r="I10" s="10"/>
      <c r="J10" s="10"/>
      <c r="K10" s="75"/>
      <c r="L10" s="34"/>
      <c r="M10" s="87"/>
      <c r="Q10" s="15"/>
      <c r="R10" s="25"/>
    </row>
    <row r="11" spans="1:18" ht="26.25">
      <c r="A11" s="12" t="s">
        <v>20</v>
      </c>
      <c r="B11" s="67" t="s">
        <v>18</v>
      </c>
      <c r="C11" s="67">
        <v>102487</v>
      </c>
      <c r="D11" s="44" t="s">
        <v>70</v>
      </c>
      <c r="E11" s="64" t="s">
        <v>19</v>
      </c>
      <c r="F11" s="68">
        <f>0.38+0.2</f>
        <v>0.58000000000000007</v>
      </c>
      <c r="G11" s="57"/>
      <c r="H11" s="73"/>
      <c r="I11" s="57"/>
      <c r="J11" s="57"/>
      <c r="K11" s="75"/>
      <c r="L11" s="34"/>
      <c r="M11" s="31"/>
      <c r="Q11" s="15"/>
      <c r="R11" s="25"/>
    </row>
    <row r="12" spans="1:18" ht="30" customHeight="1">
      <c r="A12" s="12" t="s">
        <v>21</v>
      </c>
      <c r="B12" s="67" t="s">
        <v>22</v>
      </c>
      <c r="C12" s="67">
        <v>1</v>
      </c>
      <c r="D12" s="45" t="s">
        <v>23</v>
      </c>
      <c r="E12" s="64" t="s">
        <v>24</v>
      </c>
      <c r="F12" s="68">
        <f>5+17.6</f>
        <v>22.6</v>
      </c>
      <c r="G12" s="57"/>
      <c r="H12" s="73"/>
      <c r="I12" s="57"/>
      <c r="J12" s="57"/>
      <c r="K12" s="75"/>
      <c r="L12" s="34"/>
      <c r="M12" s="85"/>
      <c r="Q12" s="15"/>
      <c r="R12" s="25"/>
    </row>
    <row r="13" spans="1:18" ht="39">
      <c r="A13" s="12" t="s">
        <v>25</v>
      </c>
      <c r="B13" s="67" t="s">
        <v>18</v>
      </c>
      <c r="C13" s="67">
        <v>87879</v>
      </c>
      <c r="D13" s="45" t="s">
        <v>71</v>
      </c>
      <c r="E13" s="64" t="s">
        <v>24</v>
      </c>
      <c r="F13" s="68">
        <f>10.26+0.4</f>
        <v>10.66</v>
      </c>
      <c r="G13" s="57"/>
      <c r="H13" s="73"/>
      <c r="I13" s="57"/>
      <c r="J13" s="57"/>
      <c r="K13" s="75"/>
      <c r="L13" s="34"/>
      <c r="M13" s="88"/>
      <c r="Q13" s="15"/>
      <c r="R13" s="25"/>
    </row>
    <row r="14" spans="1:18" ht="26.25">
      <c r="A14" s="12" t="s">
        <v>26</v>
      </c>
      <c r="B14" s="69" t="s">
        <v>18</v>
      </c>
      <c r="C14" s="69">
        <v>87529</v>
      </c>
      <c r="D14" s="44" t="s">
        <v>87</v>
      </c>
      <c r="E14" s="64" t="s">
        <v>24</v>
      </c>
      <c r="F14" s="70">
        <f>10.26+0.4</f>
        <v>10.66</v>
      </c>
      <c r="G14" s="71"/>
      <c r="H14" s="74"/>
      <c r="I14" s="57"/>
      <c r="J14" s="57"/>
      <c r="K14" s="75"/>
      <c r="L14" s="34"/>
      <c r="M14" s="89"/>
      <c r="Q14" s="15"/>
      <c r="R14" s="25"/>
    </row>
    <row r="15" spans="1:18" ht="27" customHeight="1">
      <c r="A15" s="12" t="s">
        <v>27</v>
      </c>
      <c r="B15" s="69" t="s">
        <v>18</v>
      </c>
      <c r="C15" s="69">
        <v>97096</v>
      </c>
      <c r="D15" s="45" t="s">
        <v>72</v>
      </c>
      <c r="E15" s="64" t="s">
        <v>19</v>
      </c>
      <c r="F15" s="70">
        <v>0.45</v>
      </c>
      <c r="G15" s="71"/>
      <c r="H15" s="74"/>
      <c r="I15" s="57"/>
      <c r="J15" s="57"/>
      <c r="K15" s="75"/>
      <c r="L15" s="34"/>
      <c r="M15" s="89"/>
      <c r="Q15" s="15"/>
      <c r="R15" s="25"/>
    </row>
    <row r="16" spans="1:18" ht="30" customHeight="1" thickBot="1">
      <c r="A16" s="78" t="s">
        <v>28</v>
      </c>
      <c r="B16" s="69" t="s">
        <v>18</v>
      </c>
      <c r="C16" s="69">
        <v>88489</v>
      </c>
      <c r="D16" s="44" t="s">
        <v>82</v>
      </c>
      <c r="E16" s="64" t="s">
        <v>24</v>
      </c>
      <c r="F16" s="70">
        <f>10.26+0.4</f>
        <v>10.66</v>
      </c>
      <c r="G16" s="71"/>
      <c r="H16" s="96"/>
      <c r="I16" s="97"/>
      <c r="J16" s="97"/>
      <c r="K16" s="86"/>
      <c r="L16" s="76"/>
      <c r="M16" s="90"/>
      <c r="Q16" s="15"/>
      <c r="R16" s="25"/>
    </row>
    <row r="17" spans="1:18" ht="15.75" customHeight="1" thickBot="1">
      <c r="A17" s="59"/>
      <c r="B17" s="41"/>
      <c r="C17" s="41"/>
      <c r="D17" s="41"/>
      <c r="E17" s="41"/>
      <c r="F17" s="41"/>
      <c r="G17" s="41"/>
      <c r="H17" s="48"/>
      <c r="I17" s="51">
        <f t="shared" ref="I17:J17" si="0">SUM(I10:I16)</f>
        <v>0</v>
      </c>
      <c r="J17" s="51">
        <f t="shared" si="0"/>
        <v>0</v>
      </c>
      <c r="K17" s="51">
        <f>SUM(K10:K16)</f>
        <v>0</v>
      </c>
      <c r="L17" s="51">
        <f>SUM(L10:L16)</f>
        <v>0</v>
      </c>
      <c r="M17" s="51">
        <f t="shared" ref="M17" si="1">SUM(M10:M16)</f>
        <v>0</v>
      </c>
      <c r="Q17" s="15"/>
      <c r="R17" s="25"/>
    </row>
    <row r="18" spans="1:18" ht="15.75" thickBot="1">
      <c r="A18" s="11" t="s">
        <v>29</v>
      </c>
      <c r="B18" s="20"/>
      <c r="C18" s="21"/>
      <c r="D18" s="21" t="s">
        <v>30</v>
      </c>
      <c r="E18" s="21"/>
      <c r="F18" s="21"/>
      <c r="G18" s="21"/>
      <c r="H18" s="95"/>
      <c r="I18" s="95"/>
      <c r="J18" s="95"/>
      <c r="K18" s="21"/>
      <c r="L18" s="21"/>
      <c r="M18" s="42"/>
      <c r="Q18" s="15"/>
      <c r="R18" s="25"/>
    </row>
    <row r="19" spans="1:18" ht="29.25" customHeight="1">
      <c r="A19" s="12" t="s">
        <v>31</v>
      </c>
      <c r="B19" s="55" t="s">
        <v>32</v>
      </c>
      <c r="C19" s="55">
        <v>2</v>
      </c>
      <c r="D19" s="54" t="s">
        <v>33</v>
      </c>
      <c r="E19" s="13" t="s">
        <v>34</v>
      </c>
      <c r="F19" s="56">
        <v>1</v>
      </c>
      <c r="G19" s="56"/>
      <c r="H19" s="56"/>
      <c r="I19" s="10"/>
      <c r="J19" s="10"/>
      <c r="K19" s="34"/>
      <c r="L19" s="34"/>
      <c r="M19" s="31"/>
      <c r="Q19" s="15"/>
      <c r="R19" s="25"/>
    </row>
    <row r="20" spans="1:18" ht="41.25" customHeight="1">
      <c r="A20" s="12" t="s">
        <v>35</v>
      </c>
      <c r="B20" s="55" t="s">
        <v>32</v>
      </c>
      <c r="C20" s="55">
        <v>3</v>
      </c>
      <c r="D20" s="54" t="s">
        <v>36</v>
      </c>
      <c r="E20" s="13" t="s">
        <v>34</v>
      </c>
      <c r="F20" s="56">
        <v>1</v>
      </c>
      <c r="G20" s="56"/>
      <c r="H20" s="56"/>
      <c r="I20" s="10"/>
      <c r="J20" s="10"/>
      <c r="K20" s="34"/>
      <c r="L20" s="34"/>
      <c r="M20" s="31"/>
      <c r="Q20" s="15"/>
      <c r="R20" s="25"/>
    </row>
    <row r="21" spans="1:18" ht="27" customHeight="1">
      <c r="A21" s="12" t="s">
        <v>37</v>
      </c>
      <c r="B21" s="55" t="s">
        <v>32</v>
      </c>
      <c r="C21" s="55">
        <v>4</v>
      </c>
      <c r="D21" s="54" t="s">
        <v>38</v>
      </c>
      <c r="E21" s="13" t="s">
        <v>34</v>
      </c>
      <c r="F21" s="56">
        <v>8</v>
      </c>
      <c r="G21" s="56"/>
      <c r="H21" s="56"/>
      <c r="I21" s="10"/>
      <c r="J21" s="10"/>
      <c r="K21" s="34"/>
      <c r="L21" s="34"/>
      <c r="M21" s="31"/>
      <c r="Q21" s="15"/>
      <c r="R21" s="25"/>
    </row>
    <row r="22" spans="1:18" ht="26.25">
      <c r="A22" s="12" t="s">
        <v>39</v>
      </c>
      <c r="B22" s="55" t="s">
        <v>18</v>
      </c>
      <c r="C22" s="55">
        <v>98111</v>
      </c>
      <c r="D22" s="45" t="s">
        <v>73</v>
      </c>
      <c r="E22" s="13" t="s">
        <v>34</v>
      </c>
      <c r="F22" s="56">
        <v>1</v>
      </c>
      <c r="G22" s="56"/>
      <c r="H22" s="56"/>
      <c r="I22" s="10"/>
      <c r="J22" s="10"/>
      <c r="K22" s="34"/>
      <c r="L22" s="34"/>
      <c r="M22" s="31"/>
      <c r="Q22" s="15"/>
      <c r="R22" s="25"/>
    </row>
    <row r="23" spans="1:18" ht="26.25">
      <c r="A23" s="12" t="s">
        <v>40</v>
      </c>
      <c r="B23" s="55" t="s">
        <v>18</v>
      </c>
      <c r="C23" s="55">
        <v>96977</v>
      </c>
      <c r="D23" s="45" t="s">
        <v>74</v>
      </c>
      <c r="E23" s="13" t="s">
        <v>42</v>
      </c>
      <c r="F23" s="56">
        <v>40</v>
      </c>
      <c r="G23" s="56"/>
      <c r="H23" s="56"/>
      <c r="I23" s="10"/>
      <c r="J23" s="10"/>
      <c r="K23" s="34"/>
      <c r="L23" s="34"/>
      <c r="M23" s="31"/>
      <c r="Q23" s="15"/>
      <c r="R23" s="25"/>
    </row>
    <row r="24" spans="1:18" ht="26.25">
      <c r="A24" s="12" t="s">
        <v>41</v>
      </c>
      <c r="B24" s="55" t="s">
        <v>18</v>
      </c>
      <c r="C24" s="55">
        <v>96973</v>
      </c>
      <c r="D24" s="45" t="s">
        <v>75</v>
      </c>
      <c r="E24" s="13" t="s">
        <v>42</v>
      </c>
      <c r="F24" s="56">
        <v>10</v>
      </c>
      <c r="G24" s="56"/>
      <c r="H24" s="56"/>
      <c r="I24" s="10"/>
      <c r="J24" s="10"/>
      <c r="K24" s="34"/>
      <c r="L24" s="34"/>
      <c r="M24" s="31"/>
      <c r="Q24" s="15"/>
      <c r="R24" s="25"/>
    </row>
    <row r="25" spans="1:18" ht="27" customHeight="1">
      <c r="A25" s="12" t="s">
        <v>43</v>
      </c>
      <c r="B25" s="55" t="s">
        <v>18</v>
      </c>
      <c r="C25" s="55">
        <v>92984</v>
      </c>
      <c r="D25" s="45" t="s">
        <v>86</v>
      </c>
      <c r="E25" s="13" t="s">
        <v>42</v>
      </c>
      <c r="F25" s="56">
        <v>12</v>
      </c>
      <c r="G25" s="56"/>
      <c r="H25" s="56"/>
      <c r="I25" s="10"/>
      <c r="J25" s="10"/>
      <c r="K25" s="34"/>
      <c r="L25" s="34"/>
      <c r="M25" s="31"/>
      <c r="Q25" s="15"/>
      <c r="R25" s="25"/>
    </row>
    <row r="26" spans="1:18" ht="26.25">
      <c r="A26" s="12" t="s">
        <v>44</v>
      </c>
      <c r="B26" s="55" t="s">
        <v>18</v>
      </c>
      <c r="C26" s="55">
        <v>92992</v>
      </c>
      <c r="D26" s="45" t="s">
        <v>84</v>
      </c>
      <c r="E26" s="13" t="s">
        <v>42</v>
      </c>
      <c r="F26" s="56">
        <v>48</v>
      </c>
      <c r="G26" s="56"/>
      <c r="H26" s="56"/>
      <c r="I26" s="10"/>
      <c r="J26" s="10"/>
      <c r="K26" s="34"/>
      <c r="L26" s="34"/>
      <c r="M26" s="31"/>
      <c r="Q26" s="15"/>
      <c r="R26" s="25"/>
    </row>
    <row r="27" spans="1:18" ht="26.25">
      <c r="A27" s="12" t="s">
        <v>45</v>
      </c>
      <c r="B27" s="55" t="s">
        <v>18</v>
      </c>
      <c r="C27" s="55">
        <v>92990</v>
      </c>
      <c r="D27" s="45" t="s">
        <v>85</v>
      </c>
      <c r="E27" s="13" t="s">
        <v>42</v>
      </c>
      <c r="F27" s="56">
        <v>15</v>
      </c>
      <c r="G27" s="56"/>
      <c r="H27" s="56"/>
      <c r="I27" s="10"/>
      <c r="J27" s="10"/>
      <c r="K27" s="34"/>
      <c r="L27" s="34"/>
      <c r="M27" s="31"/>
      <c r="Q27" s="15"/>
      <c r="R27" s="25"/>
    </row>
    <row r="28" spans="1:18" ht="27" customHeight="1">
      <c r="A28" s="12" t="s">
        <v>46</v>
      </c>
      <c r="B28" s="55" t="s">
        <v>18</v>
      </c>
      <c r="C28" s="55">
        <v>97670</v>
      </c>
      <c r="D28" s="84" t="s">
        <v>76</v>
      </c>
      <c r="E28" s="13" t="s">
        <v>42</v>
      </c>
      <c r="F28" s="56">
        <v>9</v>
      </c>
      <c r="G28" s="56"/>
      <c r="H28" s="56"/>
      <c r="I28" s="10"/>
      <c r="J28" s="10"/>
      <c r="K28" s="34"/>
      <c r="L28" s="34"/>
      <c r="M28" s="31"/>
      <c r="Q28" s="15"/>
      <c r="R28" s="25"/>
    </row>
    <row r="29" spans="1:18" ht="26.25">
      <c r="A29" s="12" t="s">
        <v>47</v>
      </c>
      <c r="B29" s="55" t="s">
        <v>18</v>
      </c>
      <c r="C29" s="55">
        <v>93026</v>
      </c>
      <c r="D29" s="45" t="s">
        <v>77</v>
      </c>
      <c r="E29" s="79" t="s">
        <v>34</v>
      </c>
      <c r="F29" s="56">
        <v>4</v>
      </c>
      <c r="G29" s="56"/>
      <c r="H29" s="56"/>
      <c r="I29" s="10"/>
      <c r="J29" s="10"/>
      <c r="K29" s="34"/>
      <c r="L29" s="34"/>
      <c r="M29" s="31"/>
      <c r="Q29" s="15"/>
      <c r="R29" s="25"/>
    </row>
    <row r="30" spans="1:18" ht="29.25" customHeight="1" thickBot="1">
      <c r="A30" s="12" t="s">
        <v>48</v>
      </c>
      <c r="B30" s="55" t="s">
        <v>18</v>
      </c>
      <c r="C30" s="55">
        <v>93017</v>
      </c>
      <c r="D30" s="45" t="s">
        <v>78</v>
      </c>
      <c r="E30" s="79" t="s">
        <v>34</v>
      </c>
      <c r="F30" s="56">
        <v>6</v>
      </c>
      <c r="G30" s="56"/>
      <c r="H30" s="68"/>
      <c r="I30" s="10"/>
      <c r="J30" s="10"/>
      <c r="K30" s="34"/>
      <c r="L30" s="34"/>
      <c r="M30" s="31"/>
      <c r="Q30" s="15"/>
      <c r="R30" s="25"/>
    </row>
    <row r="31" spans="1:18" ht="15.75" customHeight="1" thickBot="1">
      <c r="A31" s="40"/>
      <c r="B31" s="41"/>
      <c r="C31" s="41"/>
      <c r="D31" s="41"/>
      <c r="E31" s="41"/>
      <c r="F31" s="41"/>
      <c r="G31" s="41"/>
      <c r="H31" s="41"/>
      <c r="I31" s="33">
        <f t="shared" ref="I31:J31" si="2">SUM(I19:I30)</f>
        <v>0</v>
      </c>
      <c r="J31" s="33">
        <f t="shared" si="2"/>
        <v>0</v>
      </c>
      <c r="K31" s="33">
        <f>SUM(K19:K30)</f>
        <v>0</v>
      </c>
      <c r="L31" s="32">
        <f>SUM(L19:L30)</f>
        <v>0</v>
      </c>
      <c r="M31" s="32">
        <f>SUM(M19:M30)</f>
        <v>0</v>
      </c>
      <c r="Q31" s="15"/>
      <c r="R31" s="25"/>
    </row>
    <row r="32" spans="1:18" ht="15.75" thickBot="1">
      <c r="A32" s="50" t="s">
        <v>49</v>
      </c>
      <c r="B32" s="20"/>
      <c r="C32" s="21"/>
      <c r="D32" s="21" t="s">
        <v>50</v>
      </c>
      <c r="E32" s="21"/>
      <c r="F32" s="21"/>
      <c r="G32" s="21"/>
      <c r="H32" s="21"/>
      <c r="I32" s="21"/>
      <c r="J32" s="21"/>
      <c r="K32" s="21"/>
      <c r="L32" s="21"/>
      <c r="M32" s="42"/>
      <c r="Q32" s="15"/>
      <c r="R32" s="25"/>
    </row>
    <row r="33" spans="1:18" ht="25.5">
      <c r="A33" s="16" t="s">
        <v>51</v>
      </c>
      <c r="B33" s="17" t="s">
        <v>52</v>
      </c>
      <c r="C33" s="17">
        <v>1</v>
      </c>
      <c r="D33" s="83" t="s">
        <v>83</v>
      </c>
      <c r="E33" s="79" t="s">
        <v>34</v>
      </c>
      <c r="F33" s="19">
        <v>1</v>
      </c>
      <c r="G33" s="10"/>
      <c r="H33" s="10"/>
      <c r="I33" s="10"/>
      <c r="J33" s="10"/>
      <c r="K33" s="34"/>
      <c r="L33" s="34"/>
      <c r="M33" s="31"/>
      <c r="Q33" s="15"/>
      <c r="R33" s="25"/>
    </row>
    <row r="34" spans="1:18" ht="55.5" customHeight="1">
      <c r="A34" s="16" t="s">
        <v>53</v>
      </c>
      <c r="B34" s="17" t="s">
        <v>18</v>
      </c>
      <c r="C34" s="17">
        <v>100615</v>
      </c>
      <c r="D34" s="45" t="s">
        <v>69</v>
      </c>
      <c r="E34" s="18" t="s">
        <v>34</v>
      </c>
      <c r="F34" s="19">
        <v>1</v>
      </c>
      <c r="G34" s="10"/>
      <c r="H34" s="10"/>
      <c r="I34" s="10"/>
      <c r="J34" s="10"/>
      <c r="K34" s="34"/>
      <c r="L34" s="34"/>
      <c r="M34" s="31"/>
      <c r="Q34" s="15"/>
      <c r="R34" s="25"/>
    </row>
    <row r="35" spans="1:18" ht="26.25">
      <c r="A35" s="16" t="s">
        <v>54</v>
      </c>
      <c r="B35" s="17" t="s">
        <v>22</v>
      </c>
      <c r="C35" s="17">
        <v>6</v>
      </c>
      <c r="D35" s="44" t="s">
        <v>55</v>
      </c>
      <c r="E35" s="18" t="s">
        <v>34</v>
      </c>
      <c r="F35" s="19">
        <v>1</v>
      </c>
      <c r="G35" s="10"/>
      <c r="H35" s="10"/>
      <c r="I35" s="10"/>
      <c r="J35" s="10"/>
      <c r="K35" s="34"/>
      <c r="L35" s="34"/>
      <c r="M35" s="31"/>
      <c r="Q35" s="15"/>
      <c r="R35" s="25"/>
    </row>
    <row r="36" spans="1:18" ht="30" customHeight="1">
      <c r="A36" s="16" t="s">
        <v>56</v>
      </c>
      <c r="B36" s="17" t="s">
        <v>22</v>
      </c>
      <c r="C36" s="17">
        <v>5</v>
      </c>
      <c r="D36" s="45" t="s">
        <v>92</v>
      </c>
      <c r="E36" s="18" t="s">
        <v>34</v>
      </c>
      <c r="F36" s="19">
        <v>1</v>
      </c>
      <c r="G36" s="10"/>
      <c r="H36" s="10"/>
      <c r="I36" s="10"/>
      <c r="J36" s="10"/>
      <c r="K36" s="34"/>
      <c r="L36" s="34"/>
      <c r="M36" s="31"/>
      <c r="Q36" s="15"/>
      <c r="R36" s="25"/>
    </row>
    <row r="37" spans="1:18" ht="28.5" customHeight="1">
      <c r="A37" s="16" t="s">
        <v>57</v>
      </c>
      <c r="B37" s="17" t="s">
        <v>18</v>
      </c>
      <c r="C37" s="17">
        <v>102109</v>
      </c>
      <c r="D37" s="45" t="s">
        <v>79</v>
      </c>
      <c r="E37" s="9" t="s">
        <v>34</v>
      </c>
      <c r="F37" s="19">
        <v>2</v>
      </c>
      <c r="G37" s="10"/>
      <c r="H37" s="10"/>
      <c r="I37" s="10"/>
      <c r="J37" s="10"/>
      <c r="K37" s="34"/>
      <c r="L37" s="34"/>
      <c r="M37" s="31"/>
      <c r="Q37" s="15"/>
      <c r="R37" s="25"/>
    </row>
    <row r="38" spans="1:18" ht="39">
      <c r="A38" s="16" t="s">
        <v>58</v>
      </c>
      <c r="B38" s="17" t="s">
        <v>18</v>
      </c>
      <c r="C38" s="17">
        <v>101561</v>
      </c>
      <c r="D38" s="44" t="s">
        <v>88</v>
      </c>
      <c r="E38" s="9" t="s">
        <v>42</v>
      </c>
      <c r="F38" s="19">
        <v>3</v>
      </c>
      <c r="G38" s="56"/>
      <c r="H38" s="56"/>
      <c r="I38" s="10"/>
      <c r="J38" s="10"/>
      <c r="K38" s="34"/>
      <c r="L38" s="34"/>
      <c r="M38" s="31"/>
      <c r="Q38" s="15"/>
      <c r="R38" s="25"/>
    </row>
    <row r="39" spans="1:18" ht="26.25">
      <c r="A39" s="16" t="s">
        <v>59</v>
      </c>
      <c r="B39" s="17" t="s">
        <v>22</v>
      </c>
      <c r="C39" s="17">
        <v>7</v>
      </c>
      <c r="D39" s="61" t="s">
        <v>60</v>
      </c>
      <c r="E39" s="58" t="s">
        <v>34</v>
      </c>
      <c r="F39" s="19">
        <v>3</v>
      </c>
      <c r="G39" s="62"/>
      <c r="H39" s="62"/>
      <c r="I39" s="10"/>
      <c r="J39" s="10"/>
      <c r="K39" s="34"/>
      <c r="L39" s="34"/>
      <c r="M39" s="31"/>
      <c r="Q39" s="15"/>
      <c r="R39" s="25"/>
    </row>
    <row r="40" spans="1:18">
      <c r="A40" s="16" t="s">
        <v>61</v>
      </c>
      <c r="B40" s="17" t="s">
        <v>22</v>
      </c>
      <c r="C40" s="17">
        <v>8</v>
      </c>
      <c r="D40" s="61" t="s">
        <v>62</v>
      </c>
      <c r="E40" s="58" t="s">
        <v>34</v>
      </c>
      <c r="F40" s="19">
        <v>1</v>
      </c>
      <c r="G40" s="62"/>
      <c r="H40" s="62"/>
      <c r="I40" s="10"/>
      <c r="J40" s="10"/>
      <c r="K40" s="34"/>
      <c r="L40" s="34"/>
      <c r="M40" s="31"/>
      <c r="Q40" s="15"/>
      <c r="R40" s="25"/>
    </row>
    <row r="41" spans="1:18" ht="15.75" thickBot="1">
      <c r="A41" s="93" t="s">
        <v>63</v>
      </c>
      <c r="B41" s="80" t="s">
        <v>22</v>
      </c>
      <c r="C41" s="80">
        <v>9</v>
      </c>
      <c r="D41" s="47" t="s">
        <v>64</v>
      </c>
      <c r="E41" s="81" t="s">
        <v>34</v>
      </c>
      <c r="F41" s="53">
        <v>3</v>
      </c>
      <c r="G41" s="82"/>
      <c r="H41" s="82"/>
      <c r="I41" s="97"/>
      <c r="J41" s="97"/>
      <c r="K41" s="76"/>
      <c r="L41" s="76"/>
      <c r="M41" s="85"/>
      <c r="Q41" s="15"/>
      <c r="R41" s="25"/>
    </row>
    <row r="42" spans="1:18" ht="15.75" customHeight="1" thickBot="1">
      <c r="A42" s="40"/>
      <c r="B42" s="46"/>
      <c r="C42" s="46"/>
      <c r="D42" s="46"/>
      <c r="E42" s="46"/>
      <c r="F42" s="46"/>
      <c r="G42" s="46"/>
      <c r="H42" s="46"/>
      <c r="I42" s="60">
        <f t="shared" ref="I42:J42" si="3">SUM(I33:I41)</f>
        <v>0</v>
      </c>
      <c r="J42" s="60">
        <f t="shared" si="3"/>
        <v>0</v>
      </c>
      <c r="K42" s="60">
        <f>SUM(K33:K41)</f>
        <v>0</v>
      </c>
      <c r="L42" s="51">
        <f>SUM(L33:L41)</f>
        <v>0</v>
      </c>
      <c r="M42" s="33">
        <f>SUM(M33:M41)</f>
        <v>0</v>
      </c>
      <c r="Q42" s="15"/>
      <c r="R42" s="25"/>
    </row>
    <row r="43" spans="1:18" ht="15.75" customHeight="1" thickBot="1">
      <c r="A43" s="11" t="s">
        <v>65</v>
      </c>
      <c r="B43" s="20"/>
      <c r="C43" s="21"/>
      <c r="D43" s="21" t="s">
        <v>66</v>
      </c>
      <c r="E43" s="21"/>
      <c r="F43" s="21"/>
      <c r="G43" s="21"/>
      <c r="H43" s="21"/>
      <c r="I43" s="21"/>
      <c r="J43" s="21"/>
      <c r="K43" s="21"/>
      <c r="L43" s="21"/>
      <c r="M43" s="42"/>
      <c r="Q43" s="15"/>
      <c r="R43" s="25"/>
    </row>
    <row r="44" spans="1:18" ht="27.75" customHeight="1" thickBot="1">
      <c r="A44" s="92" t="s">
        <v>67</v>
      </c>
      <c r="B44" s="17" t="s">
        <v>22</v>
      </c>
      <c r="C44" s="17">
        <v>10</v>
      </c>
      <c r="D44" s="45" t="s">
        <v>80</v>
      </c>
      <c r="E44" s="58" t="s">
        <v>34</v>
      </c>
      <c r="F44" s="19">
        <v>1</v>
      </c>
      <c r="G44" s="10"/>
      <c r="H44" s="10"/>
      <c r="I44" s="10"/>
      <c r="J44" s="10"/>
      <c r="K44" s="34"/>
      <c r="L44" s="34"/>
      <c r="M44" s="31"/>
      <c r="Q44" s="15"/>
      <c r="R44" s="25"/>
    </row>
    <row r="45" spans="1:18" ht="15.75" customHeight="1" thickBot="1">
      <c r="A45" s="40"/>
      <c r="B45" s="41"/>
      <c r="C45" s="41"/>
      <c r="D45" s="41"/>
      <c r="E45" s="41"/>
      <c r="F45" s="41"/>
      <c r="G45" s="41"/>
      <c r="H45" s="41"/>
      <c r="I45" s="33">
        <f t="shared" ref="I45:J45" si="4">SUM(I44:I44)</f>
        <v>0</v>
      </c>
      <c r="J45" s="33">
        <f t="shared" si="4"/>
        <v>0</v>
      </c>
      <c r="K45" s="33">
        <f>SUM(K44:K44)</f>
        <v>0</v>
      </c>
      <c r="L45" s="32">
        <f>SUM(L44:L44)</f>
        <v>0</v>
      </c>
      <c r="M45" s="32">
        <f>SUM(M44:M44)</f>
        <v>0</v>
      </c>
      <c r="Q45" s="15"/>
      <c r="R45" s="25"/>
    </row>
    <row r="46" spans="1:18" ht="21.75" thickBot="1">
      <c r="A46" s="126" t="s">
        <v>68</v>
      </c>
      <c r="B46" s="127"/>
      <c r="C46" s="127"/>
      <c r="D46" s="127"/>
      <c r="E46" s="127"/>
      <c r="F46" s="127"/>
      <c r="G46" s="127"/>
      <c r="H46" s="128"/>
      <c r="I46" s="35">
        <f t="shared" ref="I46:J46" si="5">+I42+I31+I17+I45</f>
        <v>0</v>
      </c>
      <c r="J46" s="35">
        <f t="shared" si="5"/>
        <v>0</v>
      </c>
      <c r="K46" s="35">
        <f>+K42+K31+K17+K45</f>
        <v>0</v>
      </c>
      <c r="L46" s="35">
        <f>+L42+L31+L17+L45</f>
        <v>0</v>
      </c>
      <c r="M46" s="35">
        <f>+M42+M31+M17+M45</f>
        <v>0</v>
      </c>
    </row>
    <row r="48" spans="1:18">
      <c r="L48" s="52"/>
    </row>
    <row r="50" spans="6:6">
      <c r="F50" s="91"/>
    </row>
  </sheetData>
  <mergeCells count="17">
    <mergeCell ref="A46:H46"/>
    <mergeCell ref="A7:A8"/>
    <mergeCell ref="B7:B8"/>
    <mergeCell ref="C7:C8"/>
    <mergeCell ref="D7:D8"/>
    <mergeCell ref="E7:E8"/>
    <mergeCell ref="F7:F8"/>
    <mergeCell ref="G7:H7"/>
    <mergeCell ref="O8:P8"/>
    <mergeCell ref="A1:D5"/>
    <mergeCell ref="F1:M1"/>
    <mergeCell ref="F5:H5"/>
    <mergeCell ref="K5:L5"/>
    <mergeCell ref="A6:M6"/>
    <mergeCell ref="K7:L7"/>
    <mergeCell ref="M7:M8"/>
    <mergeCell ref="I7:J7"/>
  </mergeCells>
  <phoneticPr fontId="18" type="noConversion"/>
  <pageMargins left="0.7" right="0.7" top="0.75" bottom="0.75" header="0.3" footer="0.3"/>
  <pageSetup paperSize="9" scale="55" fitToHeight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0</xdr:col>
                <xdr:colOff>171450</xdr:colOff>
                <xdr:row>1</xdr:row>
                <xdr:rowOff>28575</xdr:rowOff>
              </from>
              <to>
                <xdr:col>1</xdr:col>
                <xdr:colOff>771525</xdr:colOff>
                <xdr:row>4</xdr:row>
                <xdr:rowOff>276225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Vogt</dc:creator>
  <cp:keywords/>
  <dc:description/>
  <cp:lastModifiedBy>Leticia Schroer</cp:lastModifiedBy>
  <cp:revision/>
  <cp:lastPrinted>2026-02-26T20:55:24Z</cp:lastPrinted>
  <dcterms:created xsi:type="dcterms:W3CDTF">2019-04-02T13:47:36Z</dcterms:created>
  <dcterms:modified xsi:type="dcterms:W3CDTF">2026-03-10T19:01:06Z</dcterms:modified>
  <cp:category/>
  <cp:contentStatus/>
</cp:coreProperties>
</file>