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itação (Tomada de Preços)\009-22 Reforma e Ampliação da EMEI Santa Rita\Orçamento SEM VALORES\"/>
    </mc:Choice>
  </mc:AlternateContent>
  <xr:revisionPtr revIDLastSave="0" documentId="13_ncr:1_{8326740E-9145-46DB-8272-F776D02A55F7}" xr6:coauthVersionLast="47" xr6:coauthVersionMax="47" xr10:uidLastSave="{00000000-0000-0000-0000-000000000000}"/>
  <bookViews>
    <workbookView xWindow="-120" yWindow="-120" windowWidth="20730" windowHeight="11160" xr2:uid="{9ED80E8E-B5CB-436B-B1D3-4DCF3E964FA4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4" i="1" l="1"/>
  <c r="K134" i="1"/>
  <c r="I134" i="1"/>
  <c r="J138" i="1"/>
  <c r="J139" i="1"/>
  <c r="I138" i="1"/>
  <c r="K138" i="1" s="1"/>
  <c r="I139" i="1"/>
  <c r="K139" i="1" s="1"/>
  <c r="J63" i="1"/>
  <c r="I63" i="1"/>
  <c r="K63" i="1" s="1"/>
  <c r="J59" i="1"/>
  <c r="I59" i="1"/>
  <c r="J34" i="1"/>
  <c r="J35" i="1"/>
  <c r="J36" i="1"/>
  <c r="J37" i="1"/>
  <c r="I34" i="1"/>
  <c r="I35" i="1"/>
  <c r="K35" i="1" s="1"/>
  <c r="I36" i="1"/>
  <c r="K36" i="1" s="1"/>
  <c r="I37" i="1"/>
  <c r="K37" i="1" s="1"/>
  <c r="J32" i="1"/>
  <c r="J33" i="1"/>
  <c r="I32" i="1"/>
  <c r="K32" i="1" s="1"/>
  <c r="I33" i="1"/>
  <c r="J140" i="1"/>
  <c r="I140" i="1"/>
  <c r="K140" i="1" s="1"/>
  <c r="K34" i="1"/>
  <c r="K33" i="1"/>
  <c r="J78" i="1"/>
  <c r="K78" i="1" s="1"/>
  <c r="J187" i="1"/>
  <c r="I187" i="1"/>
  <c r="J182" i="1"/>
  <c r="J183" i="1"/>
  <c r="J180" i="1" s="1"/>
  <c r="J184" i="1"/>
  <c r="J185" i="1"/>
  <c r="I182" i="1"/>
  <c r="I183" i="1"/>
  <c r="K183" i="1" s="1"/>
  <c r="I184" i="1"/>
  <c r="I185" i="1"/>
  <c r="K185" i="1" s="1"/>
  <c r="I176" i="1"/>
  <c r="I177" i="1"/>
  <c r="K177" i="1" s="1"/>
  <c r="I178" i="1"/>
  <c r="I179" i="1"/>
  <c r="J173" i="1"/>
  <c r="K173" i="1" s="1"/>
  <c r="J174" i="1"/>
  <c r="J175" i="1"/>
  <c r="J176" i="1"/>
  <c r="J177" i="1"/>
  <c r="J178" i="1"/>
  <c r="K178" i="1" s="1"/>
  <c r="J179" i="1"/>
  <c r="I173" i="1"/>
  <c r="I174" i="1"/>
  <c r="J167" i="1"/>
  <c r="J165" i="1" s="1"/>
  <c r="J168" i="1"/>
  <c r="I167" i="1"/>
  <c r="I168" i="1"/>
  <c r="K168" i="1" s="1"/>
  <c r="J161" i="1"/>
  <c r="J162" i="1"/>
  <c r="J163" i="1"/>
  <c r="I161" i="1"/>
  <c r="K161" i="1" s="1"/>
  <c r="I162" i="1"/>
  <c r="K162" i="1" s="1"/>
  <c r="I163" i="1"/>
  <c r="J156" i="1"/>
  <c r="J157" i="1"/>
  <c r="J154" i="1" s="1"/>
  <c r="I156" i="1"/>
  <c r="I157" i="1"/>
  <c r="I153" i="1"/>
  <c r="J144" i="1"/>
  <c r="K144" i="1" s="1"/>
  <c r="J145" i="1"/>
  <c r="J146" i="1"/>
  <c r="J147" i="1"/>
  <c r="J148" i="1"/>
  <c r="K148" i="1" s="1"/>
  <c r="J149" i="1"/>
  <c r="K149" i="1" s="1"/>
  <c r="J150" i="1"/>
  <c r="J151" i="1"/>
  <c r="J152" i="1"/>
  <c r="K152" i="1" s="1"/>
  <c r="J153" i="1"/>
  <c r="K153" i="1" s="1"/>
  <c r="I144" i="1"/>
  <c r="I145" i="1"/>
  <c r="I146" i="1"/>
  <c r="K146" i="1" s="1"/>
  <c r="I147" i="1"/>
  <c r="K147" i="1" s="1"/>
  <c r="I148" i="1"/>
  <c r="I149" i="1"/>
  <c r="I150" i="1"/>
  <c r="K150" i="1" s="1"/>
  <c r="I151" i="1"/>
  <c r="K151" i="1" s="1"/>
  <c r="I152" i="1"/>
  <c r="J131" i="1"/>
  <c r="I131" i="1"/>
  <c r="K131" i="1" s="1"/>
  <c r="J124" i="1"/>
  <c r="J125" i="1"/>
  <c r="J126" i="1"/>
  <c r="J127" i="1"/>
  <c r="I124" i="1"/>
  <c r="K124" i="1" s="1"/>
  <c r="I125" i="1"/>
  <c r="I126" i="1"/>
  <c r="I127" i="1"/>
  <c r="K127" i="1" s="1"/>
  <c r="J123" i="1"/>
  <c r="I123" i="1"/>
  <c r="J119" i="1"/>
  <c r="J120" i="1"/>
  <c r="K120" i="1" s="1"/>
  <c r="J121" i="1"/>
  <c r="I119" i="1"/>
  <c r="I120" i="1"/>
  <c r="I121" i="1"/>
  <c r="I113" i="1"/>
  <c r="K113" i="1" s="1"/>
  <c r="J113" i="1"/>
  <c r="I108" i="1"/>
  <c r="J108" i="1"/>
  <c r="I107" i="1"/>
  <c r="K107" i="1" s="1"/>
  <c r="J107" i="1"/>
  <c r="I106" i="1"/>
  <c r="J106" i="1"/>
  <c r="I101" i="1"/>
  <c r="K101" i="1" s="1"/>
  <c r="J101" i="1"/>
  <c r="I100" i="1"/>
  <c r="J100" i="1"/>
  <c r="K100" i="1" s="1"/>
  <c r="I99" i="1"/>
  <c r="K99" i="1" s="1"/>
  <c r="J99" i="1"/>
  <c r="I98" i="1"/>
  <c r="J98" i="1"/>
  <c r="I97" i="1"/>
  <c r="K97" i="1" s="1"/>
  <c r="J97" i="1"/>
  <c r="J96" i="1"/>
  <c r="I96" i="1"/>
  <c r="J85" i="1"/>
  <c r="K85" i="1" s="1"/>
  <c r="J86" i="1"/>
  <c r="J87" i="1"/>
  <c r="I87" i="1"/>
  <c r="I86" i="1"/>
  <c r="I85" i="1"/>
  <c r="I78" i="1"/>
  <c r="I76" i="1" s="1"/>
  <c r="I68" i="1"/>
  <c r="K68" i="1" s="1"/>
  <c r="I67" i="1"/>
  <c r="K67" i="1" s="1"/>
  <c r="J68" i="1"/>
  <c r="J67" i="1"/>
  <c r="J17" i="1"/>
  <c r="I17" i="1"/>
  <c r="K17" i="1" s="1"/>
  <c r="J181" i="1"/>
  <c r="I181" i="1"/>
  <c r="J112" i="1"/>
  <c r="I112" i="1"/>
  <c r="K112" i="1" s="1"/>
  <c r="J111" i="1"/>
  <c r="I111" i="1"/>
  <c r="K111" i="1" s="1"/>
  <c r="J110" i="1"/>
  <c r="J109" i="1" s="1"/>
  <c r="I110" i="1"/>
  <c r="K110" i="1" s="1"/>
  <c r="J75" i="1"/>
  <c r="I75" i="1"/>
  <c r="J43" i="1"/>
  <c r="J44" i="1"/>
  <c r="K44" i="1" s="1"/>
  <c r="I43" i="1"/>
  <c r="I44" i="1"/>
  <c r="J20" i="1"/>
  <c r="J21" i="1"/>
  <c r="J22" i="1"/>
  <c r="J23" i="1"/>
  <c r="K23" i="1" s="1"/>
  <c r="J24" i="1"/>
  <c r="J25" i="1"/>
  <c r="J26" i="1"/>
  <c r="I20" i="1"/>
  <c r="I21" i="1"/>
  <c r="I22" i="1"/>
  <c r="K22" i="1" s="1"/>
  <c r="I23" i="1"/>
  <c r="I24" i="1"/>
  <c r="I25" i="1"/>
  <c r="K25" i="1" s="1"/>
  <c r="I26" i="1"/>
  <c r="K26" i="1" s="1"/>
  <c r="I13" i="1"/>
  <c r="I14" i="1"/>
  <c r="I15" i="1"/>
  <c r="I12" i="1" s="1"/>
  <c r="I16" i="1"/>
  <c r="K16" i="1" s="1"/>
  <c r="I18" i="1"/>
  <c r="I19" i="1"/>
  <c r="I27" i="1"/>
  <c r="I29" i="1"/>
  <c r="K29" i="1" s="1"/>
  <c r="I30" i="1"/>
  <c r="I31" i="1"/>
  <c r="I39" i="1"/>
  <c r="K39" i="1" s="1"/>
  <c r="I40" i="1"/>
  <c r="K40" i="1" s="1"/>
  <c r="I41" i="1"/>
  <c r="I42" i="1"/>
  <c r="I45" i="1"/>
  <c r="K45" i="1" s="1"/>
  <c r="I47" i="1"/>
  <c r="K47" i="1" s="1"/>
  <c r="I48" i="1"/>
  <c r="I49" i="1"/>
  <c r="I50" i="1"/>
  <c r="I51" i="1"/>
  <c r="K51" i="1" s="1"/>
  <c r="I53" i="1"/>
  <c r="I54" i="1"/>
  <c r="I55" i="1"/>
  <c r="I56" i="1"/>
  <c r="K56" i="1" s="1"/>
  <c r="I57" i="1"/>
  <c r="I58" i="1"/>
  <c r="I60" i="1"/>
  <c r="K60" i="1" s="1"/>
  <c r="I61" i="1"/>
  <c r="K61" i="1" s="1"/>
  <c r="I62" i="1"/>
  <c r="I64" i="1"/>
  <c r="I66" i="1"/>
  <c r="K66" i="1" s="1"/>
  <c r="I70" i="1"/>
  <c r="I71" i="1"/>
  <c r="I72" i="1"/>
  <c r="I73" i="1"/>
  <c r="K73" i="1" s="1"/>
  <c r="I74" i="1"/>
  <c r="K74" i="1" s="1"/>
  <c r="I77" i="1"/>
  <c r="I79" i="1"/>
  <c r="K79" i="1" s="1"/>
  <c r="I81" i="1"/>
  <c r="I82" i="1"/>
  <c r="I83" i="1"/>
  <c r="I84" i="1"/>
  <c r="J172" i="1"/>
  <c r="I172" i="1"/>
  <c r="K172" i="1" s="1"/>
  <c r="I175" i="1"/>
  <c r="J169" i="1"/>
  <c r="I169" i="1"/>
  <c r="J158" i="1"/>
  <c r="J159" i="1"/>
  <c r="J160" i="1"/>
  <c r="J164" i="1"/>
  <c r="I158" i="1"/>
  <c r="K158" i="1" s="1"/>
  <c r="I159" i="1"/>
  <c r="I160" i="1"/>
  <c r="I164" i="1"/>
  <c r="K164" i="1" s="1"/>
  <c r="J130" i="1"/>
  <c r="J132" i="1"/>
  <c r="J133" i="1"/>
  <c r="J135" i="1"/>
  <c r="J136" i="1"/>
  <c r="J137" i="1"/>
  <c r="J141" i="1"/>
  <c r="I130" i="1"/>
  <c r="I132" i="1"/>
  <c r="K132" i="1" s="1"/>
  <c r="I133" i="1"/>
  <c r="I135" i="1"/>
  <c r="I136" i="1"/>
  <c r="K136" i="1" s="1"/>
  <c r="I137" i="1"/>
  <c r="K137" i="1" s="1"/>
  <c r="I141" i="1"/>
  <c r="J116" i="1"/>
  <c r="J117" i="1"/>
  <c r="K117" i="1" s="1"/>
  <c r="J118" i="1"/>
  <c r="K118" i="1" s="1"/>
  <c r="I116" i="1"/>
  <c r="I117" i="1"/>
  <c r="I118" i="1"/>
  <c r="J104" i="1"/>
  <c r="J102" i="1" s="1"/>
  <c r="J105" i="1"/>
  <c r="I104" i="1"/>
  <c r="I105" i="1"/>
  <c r="I102" i="1" s="1"/>
  <c r="K102" i="1" s="1"/>
  <c r="J171" i="1"/>
  <c r="J170" i="1" s="1"/>
  <c r="J166" i="1"/>
  <c r="J155" i="1"/>
  <c r="J143" i="1"/>
  <c r="J129" i="1"/>
  <c r="J128" i="1" s="1"/>
  <c r="J115" i="1"/>
  <c r="J103" i="1"/>
  <c r="I171" i="1"/>
  <c r="I166" i="1"/>
  <c r="K166" i="1" s="1"/>
  <c r="I155" i="1"/>
  <c r="I143" i="1"/>
  <c r="I129" i="1"/>
  <c r="I115" i="1"/>
  <c r="I103" i="1"/>
  <c r="J91" i="1"/>
  <c r="J92" i="1"/>
  <c r="J93" i="1"/>
  <c r="J94" i="1"/>
  <c r="J95" i="1"/>
  <c r="J90" i="1"/>
  <c r="I91" i="1"/>
  <c r="K91" i="1" s="1"/>
  <c r="I92" i="1"/>
  <c r="I93" i="1"/>
  <c r="I94" i="1"/>
  <c r="K94" i="1" s="1"/>
  <c r="I95" i="1"/>
  <c r="K95" i="1" s="1"/>
  <c r="I90" i="1"/>
  <c r="J82" i="1"/>
  <c r="J83" i="1"/>
  <c r="J84" i="1"/>
  <c r="J81" i="1"/>
  <c r="J79" i="1"/>
  <c r="J77" i="1"/>
  <c r="J74" i="1"/>
  <c r="J60" i="1"/>
  <c r="J61" i="1"/>
  <c r="J62" i="1"/>
  <c r="J64" i="1"/>
  <c r="K64" i="1" s="1"/>
  <c r="J66" i="1"/>
  <c r="J70" i="1"/>
  <c r="J71" i="1"/>
  <c r="J72" i="1"/>
  <c r="J73" i="1"/>
  <c r="J48" i="1"/>
  <c r="J49" i="1"/>
  <c r="J50" i="1"/>
  <c r="K50" i="1" s="1"/>
  <c r="J51" i="1"/>
  <c r="J53" i="1"/>
  <c r="J54" i="1"/>
  <c r="J52" i="1" s="1"/>
  <c r="J55" i="1"/>
  <c r="J56" i="1"/>
  <c r="J57" i="1"/>
  <c r="J58" i="1"/>
  <c r="K58" i="1" s="1"/>
  <c r="J13" i="1"/>
  <c r="J12" i="1" s="1"/>
  <c r="J14" i="1"/>
  <c r="J15" i="1"/>
  <c r="J16" i="1"/>
  <c r="J18" i="1"/>
  <c r="K18" i="1" s="1"/>
  <c r="J19" i="1"/>
  <c r="J27" i="1"/>
  <c r="J29" i="1"/>
  <c r="J30" i="1"/>
  <c r="K30" i="1" s="1"/>
  <c r="J31" i="1"/>
  <c r="J39" i="1"/>
  <c r="J40" i="1"/>
  <c r="J41" i="1"/>
  <c r="J42" i="1"/>
  <c r="J45" i="1"/>
  <c r="J47" i="1"/>
  <c r="I109" i="1"/>
  <c r="K109" i="1" s="1"/>
  <c r="J65" i="1"/>
  <c r="I65" i="1"/>
  <c r="K65" i="1" s="1"/>
  <c r="K187" i="1"/>
  <c r="K186" i="1"/>
  <c r="K87" i="1"/>
  <c r="K126" i="1"/>
  <c r="K175" i="1"/>
  <c r="J122" i="1"/>
  <c r="K125" i="1"/>
  <c r="K119" i="1"/>
  <c r="K123" i="1"/>
  <c r="K184" i="1"/>
  <c r="K182" i="1"/>
  <c r="K86" i="1"/>
  <c r="K163" i="1"/>
  <c r="K179" i="1"/>
  <c r="K176" i="1"/>
  <c r="K157" i="1"/>
  <c r="K181" i="1"/>
  <c r="K96" i="1"/>
  <c r="K92" i="1"/>
  <c r="K75" i="1"/>
  <c r="K43" i="1"/>
  <c r="K24" i="1"/>
  <c r="I165" i="1"/>
  <c r="K103" i="1"/>
  <c r="K143" i="1"/>
  <c r="I80" i="1"/>
  <c r="I46" i="1"/>
  <c r="K81" i="1"/>
  <c r="K105" i="1"/>
  <c r="K159" i="1"/>
  <c r="K169" i="1"/>
  <c r="K135" i="1"/>
  <c r="K133" i="1"/>
  <c r="K82" i="1"/>
  <c r="K141" i="1"/>
  <c r="K160" i="1"/>
  <c r="K116" i="1"/>
  <c r="K165" i="1"/>
  <c r="K77" i="1"/>
  <c r="K71" i="1"/>
  <c r="K70" i="1"/>
  <c r="K62" i="1"/>
  <c r="K57" i="1"/>
  <c r="K55" i="1"/>
  <c r="K53" i="1"/>
  <c r="K49" i="1"/>
  <c r="K48" i="1"/>
  <c r="K42" i="1"/>
  <c r="K41" i="1"/>
  <c r="K31" i="1"/>
  <c r="K27" i="1"/>
  <c r="K19" i="1"/>
  <c r="K15" i="1"/>
  <c r="K14" i="1"/>
  <c r="K12" i="1" l="1"/>
  <c r="K46" i="1"/>
  <c r="I114" i="1"/>
  <c r="K115" i="1"/>
  <c r="I69" i="1"/>
  <c r="I154" i="1"/>
  <c r="K154" i="1" s="1"/>
  <c r="K129" i="1"/>
  <c r="K167" i="1"/>
  <c r="I89" i="1"/>
  <c r="K89" i="1" s="1"/>
  <c r="J76" i="1"/>
  <c r="K76" i="1" s="1"/>
  <c r="J46" i="1"/>
  <c r="J80" i="1"/>
  <c r="K80" i="1" s="1"/>
  <c r="K83" i="1"/>
  <c r="K90" i="1"/>
  <c r="J89" i="1"/>
  <c r="I170" i="1"/>
  <c r="K170" i="1" s="1"/>
  <c r="J142" i="1"/>
  <c r="K130" i="1"/>
  <c r="K21" i="1"/>
  <c r="K121" i="1"/>
  <c r="K174" i="1"/>
  <c r="I180" i="1"/>
  <c r="K180" i="1" s="1"/>
  <c r="K13" i="1"/>
  <c r="K171" i="1"/>
  <c r="J69" i="1"/>
  <c r="K93" i="1"/>
  <c r="I142" i="1"/>
  <c r="K104" i="1"/>
  <c r="J114" i="1"/>
  <c r="K84" i="1"/>
  <c r="K72" i="1"/>
  <c r="K20" i="1"/>
  <c r="K98" i="1"/>
  <c r="K106" i="1"/>
  <c r="K108" i="1"/>
  <c r="K145" i="1"/>
  <c r="K54" i="1"/>
  <c r="K156" i="1"/>
  <c r="I28" i="1"/>
  <c r="J38" i="1"/>
  <c r="J28" i="1"/>
  <c r="K28" i="1" s="1"/>
  <c r="K155" i="1"/>
  <c r="I128" i="1"/>
  <c r="K128" i="1" s="1"/>
  <c r="I52" i="1"/>
  <c r="K52" i="1" s="1"/>
  <c r="I38" i="1"/>
  <c r="K38" i="1" s="1"/>
  <c r="I122" i="1"/>
  <c r="K122" i="1" s="1"/>
  <c r="K59" i="1"/>
  <c r="K69" i="1" l="1"/>
  <c r="K11" i="1" s="1"/>
  <c r="K190" i="1" s="1"/>
  <c r="K142" i="1"/>
  <c r="K114" i="1"/>
  <c r="K88" i="1" s="1"/>
</calcChain>
</file>

<file path=xl/sharedStrings.xml><?xml version="1.0" encoding="utf-8"?>
<sst xmlns="http://schemas.openxmlformats.org/spreadsheetml/2006/main" count="759" uniqueCount="374">
  <si>
    <t xml:space="preserve">    ORÇAMENTO</t>
  </si>
  <si>
    <t>ITEM</t>
  </si>
  <si>
    <t>REF.</t>
  </si>
  <si>
    <t>CÓDIGO</t>
  </si>
  <si>
    <t>SERVIÇOS</t>
  </si>
  <si>
    <t>QUANT.</t>
  </si>
  <si>
    <t>UN.</t>
  </si>
  <si>
    <t>UNITÁRIOS</t>
  </si>
  <si>
    <t>TOTAL</t>
  </si>
  <si>
    <t>TOTAL GERAL</t>
  </si>
  <si>
    <t>Material</t>
  </si>
  <si>
    <t>Mão de obra</t>
  </si>
  <si>
    <t>1.0</t>
  </si>
  <si>
    <t>REFORMA EDIFICAÇÃO EXISTENTE</t>
  </si>
  <si>
    <t>1.1</t>
  </si>
  <si>
    <t>MURO E CERCAMENTO</t>
  </si>
  <si>
    <t>1.1.1</t>
  </si>
  <si>
    <t>1.1.2</t>
  </si>
  <si>
    <t>1.1.3</t>
  </si>
  <si>
    <t>1.1.4</t>
  </si>
  <si>
    <t>1.1.5</t>
  </si>
  <si>
    <t>1.1.6</t>
  </si>
  <si>
    <t>1.1.7</t>
  </si>
  <si>
    <t>1.2</t>
  </si>
  <si>
    <t>DEMOLIÇÕES</t>
  </si>
  <si>
    <t>1.2.1</t>
  </si>
  <si>
    <t>1.2.2</t>
  </si>
  <si>
    <t>1.2.3</t>
  </si>
  <si>
    <t>1.2.4</t>
  </si>
  <si>
    <t>1.3</t>
  </si>
  <si>
    <t>ALVENARIA E REVESTIMENTOS</t>
  </si>
  <si>
    <t>1.3.1</t>
  </si>
  <si>
    <t>1.3.2</t>
  </si>
  <si>
    <t>1.3.3</t>
  </si>
  <si>
    <t>1.3.4</t>
  </si>
  <si>
    <t>1.3.5</t>
  </si>
  <si>
    <t>1.4</t>
  </si>
  <si>
    <t>PISO E FORRO</t>
  </si>
  <si>
    <t>1.4.1</t>
  </si>
  <si>
    <t>1.4.2</t>
  </si>
  <si>
    <t>1.4.3</t>
  </si>
  <si>
    <t>1.4.4</t>
  </si>
  <si>
    <t>1.4.5</t>
  </si>
  <si>
    <t>1.5</t>
  </si>
  <si>
    <t>ESQUADRIAS E DIVISÓRIAS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</si>
  <si>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</si>
  <si>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</si>
  <si>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</si>
  <si>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</si>
  <si>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</si>
  <si>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</si>
  <si>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</si>
  <si>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</si>
  <si>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</si>
  <si>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</si>
  <si>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1.6</t>
  </si>
  <si>
    <t>LOUÇAS, METAIS E ACESSÓRIOS</t>
  </si>
  <si>
    <t>1.6.1</t>
  </si>
  <si>
    <t>1.6.2</t>
  </si>
  <si>
    <t>1.7</t>
  </si>
  <si>
    <t>INSTALAÇÕES SANITÁRIAS</t>
  </si>
  <si>
    <t>1.7.1</t>
  </si>
  <si>
    <t>1.7.2</t>
  </si>
  <si>
    <t>1.7.3</t>
  </si>
  <si>
    <t>1.7.4</t>
  </si>
  <si>
    <t>1.7.5</t>
  </si>
  <si>
    <t>1.7.6</t>
  </si>
  <si>
    <t>1.8</t>
  </si>
  <si>
    <t>INSTALAÇÕES HIDRÁULICAS</t>
  </si>
  <si>
    <t>1.8.1</t>
  </si>
  <si>
    <t>1.8.2</t>
  </si>
  <si>
    <t xml:space="preserve">1.9 </t>
  </si>
  <si>
    <t>INSTALAÇÕES ELÉTRICAS</t>
  </si>
  <si>
    <t>1.9.1</t>
  </si>
  <si>
    <t>1.9.2</t>
  </si>
  <si>
    <t>1.9.3</t>
  </si>
  <si>
    <t>1.9.4</t>
  </si>
  <si>
    <t>1.9.5</t>
  </si>
  <si>
    <t>2.0</t>
  </si>
  <si>
    <t>2.1</t>
  </si>
  <si>
    <t>2.1.1</t>
  </si>
  <si>
    <t>2.1.2</t>
  </si>
  <si>
    <t>2.1.3</t>
  </si>
  <si>
    <t>2.1.4</t>
  </si>
  <si>
    <t>2.1.5</t>
  </si>
  <si>
    <t>2.1.6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</si>
  <si>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</si>
  <si>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</si>
  <si>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</si>
  <si>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</si>
  <si>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</si>
  <si>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</si>
  <si>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</si>
  <si>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</si>
  <si>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</si>
  <si>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2.1.7</t>
  </si>
  <si>
    <t>2.1.8</t>
  </si>
  <si>
    <t>2.4</t>
  </si>
  <si>
    <t>2.4.1</t>
  </si>
  <si>
    <t>2.4.2</t>
  </si>
  <si>
    <t>2.4.3</t>
  </si>
  <si>
    <t>2.4.4</t>
  </si>
  <si>
    <t>2.4.5</t>
  </si>
  <si>
    <t>2.5</t>
  </si>
  <si>
    <t>2.5.1</t>
  </si>
  <si>
    <t>2.5.2</t>
  </si>
  <si>
    <t>2.5.3</t>
  </si>
  <si>
    <t>2.6</t>
  </si>
  <si>
    <t>2.6.1</t>
  </si>
  <si>
    <t>2.6.2</t>
  </si>
  <si>
    <t>2.7</t>
  </si>
  <si>
    <t>2.7.1</t>
  </si>
  <si>
    <t>2.7.2</t>
  </si>
  <si>
    <t>2.7.3</t>
  </si>
  <si>
    <t>2.7.4</t>
  </si>
  <si>
    <t>2.7.5</t>
  </si>
  <si>
    <t>2.7.6</t>
  </si>
  <si>
    <t>2.8</t>
  </si>
  <si>
    <t>2.8.1</t>
  </si>
  <si>
    <t>2.8.2</t>
  </si>
  <si>
    <t>2.9.1</t>
  </si>
  <si>
    <t>2.9.2</t>
  </si>
  <si>
    <t>2.9.3</t>
  </si>
  <si>
    <t>2.9.4</t>
  </si>
  <si>
    <t>SINAPI</t>
  </si>
  <si>
    <t>OBRA: REFORMA E AMPLIAÇÃO DA EMEI SANTA RITA</t>
  </si>
  <si>
    <t>LOCAL: Bairro Santa Rita - Três de Maio/RS</t>
  </si>
  <si>
    <t>DESONERADO</t>
  </si>
  <si>
    <t>DATA: Outubro de 2022</t>
  </si>
  <si>
    <t xml:space="preserve">ÁREA:   </t>
  </si>
  <si>
    <t>M2</t>
  </si>
  <si>
    <t>REMOÇÃO DE TELA EXISTENTE</t>
  </si>
  <si>
    <t>Composição</t>
  </si>
  <si>
    <t>COMP. 01</t>
  </si>
  <si>
    <t>M</t>
  </si>
  <si>
    <t>ESTACA BROCA DE CONCRETO, DIÂMETRO DE 30CM, ESCAVAÇÃO MANUAL COM TRADO CONCHA, INTEIRAMENTE ARMADA. AF_05/2020</t>
  </si>
  <si>
    <t>96546</t>
  </si>
  <si>
    <t>ARMAÇÃO DE BLOCO, VIGA BALDRAME OU SAPATA UTILIZANDO AÇO CA-50 DE 10 MM - MONTAGEM. AF_06/2017</t>
  </si>
  <si>
    <t>KG</t>
  </si>
  <si>
    <t>ESCAVAÇÃO MANUAL PARA BLOCO DE COROAMENTO OU SAPATA, COM PREVISÃO DE FÔRMA. AF_06/2017</t>
  </si>
  <si>
    <t>CONCRETO FCK = 20MPA, TRAÇO 1:2,7:3 (CIMENTO/ AREIA MÉDIA/ BRITA 1)  - PREPARO MECÂNICO COM BETONEIRA 400 L. AF_07/2016</t>
  </si>
  <si>
    <t>94964</t>
  </si>
  <si>
    <t>M3</t>
  </si>
  <si>
    <t>ARMAÇÃO DE PILAR OU VIGA DE UMA ESTRUTURA CONVENCIONAL DE CONCRETO ARMADO EM UMA EDIFICAÇÃO TÉRREA OU SOBRADO UTILIZANDO AÇO CA-60 DE 5,0 MM - MONTAGEM. AF_12/2015</t>
  </si>
  <si>
    <t>1.1.8</t>
  </si>
  <si>
    <t>MONTAGEM E DESMONTAGEM DE FÔRMA DE PILARES RETANGULARES E ESTRUTURAS SIMILARES, PÉ-DIREITO SIMPLES, EM MADEIRA SERRADA, 4 UTILIZAÇÕES. AF_09/2020</t>
  </si>
  <si>
    <t>LANÇAMENTO COM USO DE BALDES, ADENSAMENTO E ACABAMENTO DE CONCRETO EM ESTRUTURAS. AF_12/2015</t>
  </si>
  <si>
    <t>1.1.9</t>
  </si>
  <si>
    <t>1.1.10</t>
  </si>
  <si>
    <t>1.1.11</t>
  </si>
  <si>
    <t>1.1.12</t>
  </si>
  <si>
    <t>1.1.13</t>
  </si>
  <si>
    <t>1.1.14</t>
  </si>
  <si>
    <t>ARMAÇÃO DE BLOCO, VIGA BALDRAME E SAPATA UTILIZANDO AÇO CA-60 DE 5 MM - MONTAGEM. AF_06/2017</t>
  </si>
  <si>
    <t>96543</t>
  </si>
  <si>
    <t>ARMAÇÃO DE PILAR OU VIGA DE ESTRUTURA CONVENCIONAL DE CONCRETO ARMADO UTILIZANDO AÇO CA-50 DE 10,0 MM - MONTAGEM. AF_06/2022</t>
  </si>
  <si>
    <t>ARMAÇÃO DE PILAR OU VIGA DE ESTRUTURA CONVENCIONAL DE CONCRETO ARMADO UTILIZANDO AÇO CA-60 DE 5,0 MM - MONTAGEM. AF_06/2022</t>
  </si>
  <si>
    <t>ALVENARIA DE VEDAÇÃO DE BLOCOS CERÂMICOS FURADOS NA HORIZONTAL DE 14X9X19 CM (ESPESSURA 14 CM, BLOCO DEITADO) E ARGAMASSA DE ASSENTAMENTO COM PREPARO MANUAL. AF_12/2021</t>
  </si>
  <si>
    <t>103335</t>
  </si>
  <si>
    <t>EMBOÇO OU MASSA ÚNICA EM ARGAMASSA TRAÇO 1:2:8, PREPARO MECÂNICO COM BETONEIRA 400 L, APLICADA MANUALMENTE EM PANOS DE FACHADA COM PRESENÇA DE VÃOS, ESPESSURA DE 25 MM. AF_06/2014</t>
  </si>
  <si>
    <t>APLICAÇÃO DE FUNDO SELADOR ACRÍLICO EM PAREDES, UMA DEMÃO. AF_06/2014</t>
  </si>
  <si>
    <t>APLICAÇÃO MANUAL DE PINTURA COM TINTA LÁTEX ACRÍLICA EM PAREDES, DUAS DEMÃOS. AF_06/2014</t>
  </si>
  <si>
    <t>1.1.15</t>
  </si>
  <si>
    <t>REMOÇÃO DE PORTAS, DE FORMA MANUAL, SEM REAPROVEITAMENTO. AF_12/2017</t>
  </si>
  <si>
    <t>REMOÇÃO DE JANELAS, DE FORMA MANUAL, SEM REAPROVEITAMENTO. AF_12/2017</t>
  </si>
  <si>
    <t>REMOÇÃO DE LOUÇAS, DE FORMA MANUAL, SEM REAPROVEITAMENTO. AF_12/2017</t>
  </si>
  <si>
    <t>DEMOLIÇÃO DE ALVENARIA DE BLOCO FURADO, DE FORMA MANUAL, SEM REAPROVEITAMENTO. AF_12/2017</t>
  </si>
  <si>
    <t>CHAPISCO APLICADO EM ALVENARIA (SEM PRESENÇA DE VÃOS) E ESTRUTURAS DE CONCRETO DE FACHADA, COM COLHER DE PEDREIRO.  ARGAMASSA TRAÇO 1:3 COM PREPARO MANUAL. AF_06/2014</t>
  </si>
  <si>
    <t>EMBOÇO OU MASSA ÚNICA EM ARGAMASSA TRAÇO 1:2:8, PREPARO MECÂNICO COM BETONEIRA 400 L, APLICADA MANUALMENTE EM PANOS CEGOS DE FACHADA (SEM PRESENÇA DE VÃOS), ESPESSURA DE 25 MM. AF_08/2022</t>
  </si>
  <si>
    <t>CHAPISCO APLICADO EM ALVENARIAS E ESTRUTURAS DE CONCRETO INTERNAS, COM COLHER DE PEDREIRO.  ARGAMASSA TRAÇO 1:3 COM PREPARO EM BETONEIRA 400L. AF_06/2014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</si>
  <si>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</si>
  <si>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>CHAPISCO APLICADO EM ALVENARIA (COM PRESENÇA DE VÃOS) E ESTRUTURAS DE CONCRETO DE FACHADA, COM COLHER DE PEDREIRO.  ARGAMASSA TRAÇO 1:3 COM PREPARO EM BETONEIRA 400L. AF_06/2014</t>
  </si>
  <si>
    <t>1.3.6</t>
  </si>
  <si>
    <t>1.3.7</t>
  </si>
  <si>
    <t>REVESTIMENTO CERÂMICO PARA PISO COM PLACAS TIPO ESMALTADA EXTRA DE DIMENSÕES 45X45 CM APLICADA EM AMBIENTES DE ÁREA MAIOR QUE 10 M2. AF_06/2014</t>
  </si>
  <si>
    <t>RODAPÉ CERÂMICO DE 7CM DE ALTURA COM PLACAS TIPO ESMALTADA EXTRA DE DIMENSÕES 45X45CM. AF_06/2014</t>
  </si>
  <si>
    <t>88649</t>
  </si>
  <si>
    <t xml:space="preserve">FORRO EM PLACAS MINERAIS DE 62,5X62,5 CM, INCLUSIVE ESTRUTURA DE FIXAÇÃO. </t>
  </si>
  <si>
    <t>COMP. 02</t>
  </si>
  <si>
    <t>COMP. 03</t>
  </si>
  <si>
    <t>COMP. 04</t>
  </si>
  <si>
    <t>REVESTIMENTO LAMINADO PARA PISO COM LAMINAS DE DIMENSÕES 45X45 CM.</t>
  </si>
  <si>
    <t>RODAPÉ LAMINADO DE 7CM DE ALTURA.</t>
  </si>
  <si>
    <t>COMP. 05</t>
  </si>
  <si>
    <t xml:space="preserve">FECHAMENTO DE VÃO COM PLACA DE GESSO ACARTONADO, STANDARD (ST), COR BRANCA, E = 12,5 MM, 1200 X 1800 MM (L X 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</si>
  <si>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MASSA CORRIDA PARA SUPERFICIES DE AMBIENTES INTERNOS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</si>
  <si>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SOLEIRA EM GRANITO, POLIDO, TIPO ANDORINHA/ QUARTZ/ CASTELO/ CORUMBA OU OUTROS EQUIVALENTES DA REGIAO, L= *15* CM, E=  *2,0*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</si>
  <si>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PEITORIL EM MARMORE, POLIDO, BRANCO COMUM, L= *15* CM, E=  *2,0* CM, COM PINGADEIRA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</si>
  <si>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COMP. 06</t>
  </si>
  <si>
    <t>PORTA DE ABRIR EM VIDRO SEM GUARNIÇÃO, 1,60X2,10M, FECHADURA E PUXADOR EMBUTIDO, ACABAMENTO ANODIZADO NATURAL, SEM GUARNICAO/ALIZAR/VISTA.</t>
  </si>
  <si>
    <t xml:space="preserve">PORTA DE CORRER EM VIDRO, 2,00X2,10M, DUAS FOLHAS MÓVEIS E DUAS FIXAS, FECHADURA E PUXADOR EMBUTIDO, ACABAMENTO ANODIZADO NATURAL, SEM GUARNICAO/ALIZAR/VISTA.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</si>
  <si>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VASO SANITÁRIO SIFONADO COM CAIXA ACOPLADA LOUÇA BRANCA, INCLUSO ENGATE FLEXÍVEL EM PLÁSTICO BRANCO, 1/2  X 40CM - FORNECIMENTO E INSTALAÇÃO. AF_01/2020</t>
  </si>
  <si>
    <t>86931</t>
  </si>
  <si>
    <t>CUBA DE EMBUTIR OVAL EM LOUÇA BRANCA, 35 X 50CM OU EQUIVALENTE, INCLUSO VÁLVULA EM METAL CROMADO E SIFÃO FLEXÍVEL EM PVC - FORNECIMENTO E INSTALAÇÃO. AF_01/2020</t>
  </si>
  <si>
    <t>RASGO EM CONTRAPISO PARA RAMAIS/ DISTRIBUIÇÃO COM DIÂMETROS MAIORES QUE 75 MM. AF_05/2015</t>
  </si>
  <si>
    <t>90446</t>
  </si>
  <si>
    <t>CHUMBAMENTO LINEAR EM CONTRAPISO PARA RAMAIS/DISTRIBUIÇÃO COM DIÂMETROS MAIORES QUE 75 MM. AF_05/2015</t>
  </si>
  <si>
    <t>90470</t>
  </si>
  <si>
    <t>RALO SIFONADO, PVC, DN 100 X 40 MM, JUNTA SOLDÁVEL, FORNECIDO E INSTALADO EM RAMAL DE DESCARGA OU EM RAMAL DE ESGOTO SANITÁRIO. AF_12/2014</t>
  </si>
  <si>
    <t>89709</t>
  </si>
  <si>
    <t>TUBO PVC, SERIE NORMAL, ESGOTO PREDIAL, DN 40 MM, FORNECIDO E INSTALADO EM RAMAL DE DESCARGA OU RAMAL DE ESGOTO SANITÁRIO. AF_12/2014</t>
  </si>
  <si>
    <t>89711</t>
  </si>
  <si>
    <t>TUBO PVC, SERIE NORMAL, ESGOTO PREDIAL, DN 50 MM, FORNECIDO E INSTALADO EM RAMAL DE DESCARGA OU RAMAL DE ESGOTO SANITÁRIO. AF_12/2014</t>
  </si>
  <si>
    <t>89712</t>
  </si>
  <si>
    <t>TUBO PVC, SERIE NORMAL, ESGOTO PREDIAL, DN 100 MM, FORNECIDO E INSTALADO EM RAMAL DE DESCARGA OU RAMAL DE ESGOTO SANITÁRIO. AF_12/2014</t>
  </si>
  <si>
    <t>89714</t>
  </si>
  <si>
    <t>PONTO DE CONSUMO TERMINAL DE ÁGUA FRIA (SUBRAMAL) COM TUBULAÇÃO DE PVC, DN 25 MM, INSTALADO EM RAMAL DE ÁGUA, INCLUSOS RASGO E CHUMBAMENTO EM ALVENARIA. AF_12/2014</t>
  </si>
  <si>
    <t>89957</t>
  </si>
  <si>
    <t>KIT DE REGISTRO DE GAVETA BRUTO DE LATÃO ¾", INCLUSIVE CONEXÕES, ROSCÁVEL, INSTALADO EM RAMAL DE ÁGUA FRIA - FORNECIMENTO E INSTALAÇÃO. AF_12/2014</t>
  </si>
  <si>
    <t>89972</t>
  </si>
  <si>
    <t>TUBO, PVC, SOLDÁVEL, DN 25MM, INSTALADO EM PRUMADA DE ÁGUA - FORNECIMENTO E INSTALAÇÃO. AF_12/2014</t>
  </si>
  <si>
    <t>89446</t>
  </si>
  <si>
    <t>QUADRO DE DISTRIBUIÇÃO DE ENERGIA EM PVC, DE EMBUTIR, SEM BARRAMENTO, PARA 6 DISJUNTORES - FORNECIMENTO E INSTALAÇÃO. AF_10/2020</t>
  </si>
  <si>
    <t>101876</t>
  </si>
  <si>
    <t>DISJUNTOR MONOPOLAR TIPO DIN, CORRENTE NOMINAL DE 16A - FORNECIMENTO E INSTALAÇÃO. AF_04/2016</t>
  </si>
  <si>
    <t>93654</t>
  </si>
  <si>
    <t xml:space="preserve">ELETRODUTO PVC FLEXIVEL CORRUGADO, REFORCADO, COR LARANJA, DE 32 MM, PARA LAJES E PISOS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</si>
  <si>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CABO DE COBRE FLEXÍVEL ISOLADO, 1,5 MM², ANTI-CHAMA 450/750 V, PARA CIRCUITOS TERMINAIS - FORNECIMENTO E INSTALAÇÃO. AF_12/2015</t>
  </si>
  <si>
    <t>91924</t>
  </si>
  <si>
    <t>CABO DE COBRE FLEXÍVEL ISOLADO, 2,5 MM², ANTI-CHAMA 450/750 V, PARA CIRCUITOS TERMINAIS - FORNECIMENTO E INSTALAÇÃO. AF_12/2015</t>
  </si>
  <si>
    <t xml:space="preserve">CAIXA OCTOGONAL DE FUNDO MOVEL, EM PVC, DE 4" X 4", PARA ELETRODUTO FLEXIVEL CORRUGADO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</si>
  <si>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1.9.6</t>
  </si>
  <si>
    <t>1.9.7</t>
  </si>
  <si>
    <t xml:space="preserve">ALVENARIA DE EMBASAMENTO COM TIJOLO MACIÇO 5X10X20 1 VEZ (ESPESSURA 20CM) E ARGAMASSA DE ASSENTAMENTO COM PREPARO EM BETONEIRA. </t>
  </si>
  <si>
    <t>COMP. 07</t>
  </si>
  <si>
    <t>VIGA DE CINTAMENTO</t>
  </si>
  <si>
    <t>FABRICAÇÃO, MONTAGEM E DESMONTAGEM DE FÔRMA PARA VIGA BALDRAME, EM MADEIRA SERRADA, E=25 MM, 2 UTILIZAÇÕES. AF_06/2017</t>
  </si>
  <si>
    <t>96533</t>
  </si>
  <si>
    <t>2.2.5</t>
  </si>
  <si>
    <t>FUNDAÇÃO E PILARES</t>
  </si>
  <si>
    <t>2.1.9</t>
  </si>
  <si>
    <t>2.1.10</t>
  </si>
  <si>
    <t>2.1.11</t>
  </si>
  <si>
    <t>2.1.12</t>
  </si>
  <si>
    <t>EXECUÇÃO AMPLIAÇÃO DA EDIFICAÇÃO</t>
  </si>
  <si>
    <t>IMPERMEABILIZAÇÃO DE SUPERFÍCIE COM ARGAMASSA POLIMÉRICA / MEMBRANA ACRÍLICA, 3 DEMÃOS. AF_06/2018</t>
  </si>
  <si>
    <t>98555</t>
  </si>
  <si>
    <t>2.2.6</t>
  </si>
  <si>
    <t>VIGA DE RESPALDO</t>
  </si>
  <si>
    <t>2.4.6</t>
  </si>
  <si>
    <t>2.4.7</t>
  </si>
  <si>
    <t>2.6.3</t>
  </si>
  <si>
    <t>2.6.4</t>
  </si>
  <si>
    <t>2.6.5</t>
  </si>
  <si>
    <t>2.6.6</t>
  </si>
  <si>
    <t>2.6.7</t>
  </si>
  <si>
    <t>2.6.8</t>
  </si>
  <si>
    <t>2.6.9</t>
  </si>
  <si>
    <t>2.8.3</t>
  </si>
  <si>
    <t>2.8.4</t>
  </si>
  <si>
    <t>2.8.5</t>
  </si>
  <si>
    <t>2.8.6</t>
  </si>
  <si>
    <t>2.9</t>
  </si>
  <si>
    <t>2.10</t>
  </si>
  <si>
    <t>2.10.1</t>
  </si>
  <si>
    <t>2.10.2</t>
  </si>
  <si>
    <t>2.10.3</t>
  </si>
  <si>
    <t>2.10.4</t>
  </si>
  <si>
    <t>2.10.5</t>
  </si>
  <si>
    <t>REATERRO MANUAL COM COMPACTAÇÃO MECANIZADA</t>
  </si>
  <si>
    <t>CONTRAPISO EM ARGAMASSA TRAÇO 1:4 (CIMENTO E AREIA), PREPARO MECÂNICO COM BETONEIRA 400 L, APLICADO EM ÁREAS SECAS SOBRE LAJE, ADERIDO, ESPESSURA 4CM. AF_06/2014</t>
  </si>
  <si>
    <t>87640</t>
  </si>
  <si>
    <t>REVESTIMENTO CERÂMICO PARA PISO COM PLACAS TIPO ESMALTADA EXTRA DE DIMENSÕES 45X45 CM APLICADA EM AMBIENTES DE ÁREA MENOR QUE 5 M2. AF_06/2014</t>
  </si>
  <si>
    <t>87249</t>
  </si>
  <si>
    <t xml:space="preserve">ESQUADRIAS </t>
  </si>
  <si>
    <t>TORNEIRA CROMADA DE MESA, 1/2" OU 3/4", PARA LAVATÓRIO, PADRÃO POPULAR - FORNECIMENTO E INSTALAÇÃO. AF_12/2013</t>
  </si>
  <si>
    <t>86906</t>
  </si>
  <si>
    <t>1.6.3</t>
  </si>
  <si>
    <t>BARRA DE APOIO RETA, EM ACO INOX POLIDO, COMPRIMENTO 60CM, FIXADA NA PAREDE - FORNECIMENTO E INSTALAÇÃO. AF_01/2020</t>
  </si>
  <si>
    <t>100866</t>
  </si>
  <si>
    <t>BARRA DE APOIO RETA, EM ACO INOX POLIDO, COMPRIMENTO 70 CM,  FIXADA NA PAREDE - FORNECIMENTO E INSTALAÇÃO. AF_01/2020</t>
  </si>
  <si>
    <t>100867</t>
  </si>
  <si>
    <t>BARRA DE APOIO RETA, EM ACO INOX POLIDO, COMPRIMENTO 80 CM,  FIXADA NA PAREDE - FORNECIMENTO E INSTALAÇÃO. AF_01/2020</t>
  </si>
  <si>
    <t>100868</t>
  </si>
  <si>
    <t>BANCADA DE GRANITO CINZA POLIDO, DE 1,50 X 0,60 M, PARA PIA DE COZINHA - FORNECIMENTO E INSTALAÇÃO. AF_01/2020</t>
  </si>
  <si>
    <t>BANCADA DE GRANITO CINZA POLIDO, DE 0,50 X 0,60 M, PARA LAVATÓRIO - FORNECIMENTO E INSTALAÇÃO. AF_01/2020</t>
  </si>
  <si>
    <t>CUBA DE EMBUTIR RETANGULAR DE AÇO INOXIDÁVEL, 46 X 30 X 12 CM - FORNECIMENTO E INSTALAÇÃO. AF_01/2020</t>
  </si>
  <si>
    <t>TORNEIRA CROMADA TUBO MÓVEL, DE PAREDE, 1/2 OU 3/4, PARA PIA DE COZINHA, PADRÃO MÉDIO - FORNECIMENTO E INSTALAÇÃO. AF_01/2020</t>
  </si>
  <si>
    <t>TANQUE DE LOUÇA BRANCA COM COLUNA, 30L OU EQUIVALENTE, INCLUSO SIFÃO FLEXÍVEL EM PVC, VÁLVULA PLÁSTICA E TORNEIRA DE METAL CROMADO PADRÃO POPULAR - FORNECIMENTO E INSTALAÇÃO. AF_01/2020</t>
  </si>
  <si>
    <t>2.7.7</t>
  </si>
  <si>
    <t>2.7.8</t>
  </si>
  <si>
    <t>2.7.9</t>
  </si>
  <si>
    <t>2.7.10</t>
  </si>
  <si>
    <t>2.7.11</t>
  </si>
  <si>
    <t>2.8.7</t>
  </si>
  <si>
    <t>CAIXA DE INSPEÇÃO PARA ESGOTO, DIÂMETRO = 0,6 M</t>
  </si>
  <si>
    <t>97974</t>
  </si>
  <si>
    <t>FILTRO ANAERÓBIO CIRCULAR, EM CONCRETO PRÉ-MOLDADO, DIÂMETRO INTERNO = 1,10 M, ALTURA INTERNA = 1,50 M, VOLUME ÚTIL: 1140,4 L (PARA 5 CONTRIBUINTES). AF_12/2020</t>
  </si>
  <si>
    <t>TANQUE SÉPTICO CIRCULAR, EM CONCRETO PRÉ-MOLDADO, DIÂMETRO INTERNO = 1,10 M, ALTURA INTERNA = 2,50 M, VOLUME ÚTIL: 2138,2 L (PARA 5 CONTRIBUINTES). AF_12/2020</t>
  </si>
  <si>
    <t>SUMIDOURO CIRCULAR, EM CONCRETO PRÉ-MOLDADO, DIÂMETRO INTERNO = 2,88 M, ALTURA INTERNA = 3,0 M, ÁREA DE INFILTRAÇÃO: 31,4 M² (PARA 12 CONTRIBUINTES). AF_12/2020</t>
  </si>
  <si>
    <t xml:space="preserve">CAIXA D'AGUA EM POLIETILENO 1000 LITROS, COM TAMPA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</si>
  <si>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2.10.6</t>
  </si>
  <si>
    <t>2.10.7</t>
  </si>
  <si>
    <t>2.10.8</t>
  </si>
  <si>
    <t>2.10.9</t>
  </si>
  <si>
    <t>PONTO DE ILUMINAÇÃO RESIDENCIAL INCLUINDO INTERRUPTOR SIMPLES, CAIXA ELÉTRICA, ELETRODUTO, CABO, RASGO, QUEBRA E CHUMBAMENTO (EXCLUINDO LUMINÁRIA E LÂMPADA). AF_01/2016</t>
  </si>
  <si>
    <t>93128</t>
  </si>
  <si>
    <t>PONTO DE TOMADA RESIDENCIAL INCLUINDO TOMADA 20A/250V, CAIXA ELÉTRICA, ELETRODUTO, CABO, RASGO, QUEBRA E CHUMBAMENTO. AF_01/2016</t>
  </si>
  <si>
    <t>93143</t>
  </si>
  <si>
    <t>PONTO DE TOMADA RESIDENCIAL INCLUINDO TOMADA 10A/250V, CAIXA ELÉTRICA, ELETRODUTO, CABO, RASGO, QUEBRA E CHUMBAMENTO. AF_01/2016</t>
  </si>
  <si>
    <t>93141</t>
  </si>
  <si>
    <t>PONTO DE UTILIZAÇÃO DE EQUIPAMENTOS ELÉTRICOS, RESIDENCIAL, INCLUINDO SUPORTE E PLACA, CAIXA ELÉTRICA, ELETRODUTO, CABO, RASGO, QUEBRA E CHUMBAMENTO. AF_01/2016</t>
  </si>
  <si>
    <t xml:space="preserve"> </t>
  </si>
  <si>
    <t>2.11</t>
  </si>
  <si>
    <t>2.11.1</t>
  </si>
  <si>
    <t>2.11.2</t>
  </si>
  <si>
    <t>2.11.3</t>
  </si>
  <si>
    <t>COBERTURA</t>
  </si>
  <si>
    <t>COMP. 08</t>
  </si>
  <si>
    <t>LUMINÁRIA TIPO PLAFON DE LED, DE EMBUTIR,  DE 48 W, 62X62CM, COM DRIVER - FORNECIMENTO E INSTALAÇÃO.</t>
  </si>
  <si>
    <t>SINAPI-I</t>
  </si>
  <si>
    <t>COMP. 09</t>
  </si>
  <si>
    <t>COMP. 10</t>
  </si>
  <si>
    <t>FABRICAÇÃO E INSTALAÇÃO DE TESOURA INTEIRA EM MADEIRA NÃO APARELHADA, VÃO DE 12 M, PARA TELHA ONDULADA DE FIBROCIMENTO, METÁLICA,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</si>
  <si>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</si>
  <si>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FABRICAÇÃO E INSTALAÇÃO DE MEIA TESOURA DE MADEIRA NÃO APARELHADA, COM VÃO DE 3 M, PARA TELHA ONDULADA DE FIBROCIMENTO, ALUMÍNIO, PLÁSTICA OU TERMOACÚSTICA, INCLUSO IÇAMENTO. AF_07/2019</t>
  </si>
  <si>
    <t>TELHAMENTO COM TELHA METÁLICA TERMOACÚSTICA E = 30 MM, COM ATÉ 2 ÁGUAS, INCLUSO IÇAMENTO. AF_07/2019</t>
  </si>
  <si>
    <t>CALHA EM CHAPA DE AÇO GALVANIZADO NÚMERO 24, DESENVOLVIMENTO DE 33 CM, INCLUSO TRANSPORTE VERTICAL. AF_07/2019</t>
  </si>
  <si>
    <t>2.11.4</t>
  </si>
  <si>
    <t>2.11.5</t>
  </si>
  <si>
    <t>TRÊS DE MAIO, OUTUBRO DE 2022</t>
  </si>
  <si>
    <t>SERVIÇOS FINAIS</t>
  </si>
  <si>
    <t>LIMPEZA FINAL COM RECOLHIMENTO DE ENTULHO</t>
  </si>
  <si>
    <t>3.1</t>
  </si>
  <si>
    <t>DECLARO PARA OS DEVIDOS FINS QUE OS ENCARGOS SOCIAIS ATENDEM AOS PERCENTUAIS ESTABELECIDOS NO SINAPI 08/22 PARA O ESTADO DO RIO GRANDE DO SUL PARA MÃO DE OBRA HORISTA 82,31%  E MENSALISTA 45,98%</t>
  </si>
  <si>
    <t>3.0</t>
  </si>
  <si>
    <t>2.8.8</t>
  </si>
  <si>
    <t>2.8.9</t>
  </si>
  <si>
    <t>2.8.10</t>
  </si>
  <si>
    <t>Arq. Ana Cláudia Fiorim</t>
  </si>
  <si>
    <t>CAU A108757-6</t>
  </si>
  <si>
    <t>2.6.10</t>
  </si>
  <si>
    <t>COMP. 12</t>
  </si>
  <si>
    <t>COMP. 11</t>
  </si>
  <si>
    <t>COMP. 13</t>
  </si>
  <si>
    <t>COMP. 14</t>
  </si>
  <si>
    <t>1.2.5</t>
  </si>
  <si>
    <t>1.2.6</t>
  </si>
  <si>
    <t>REMOÇÃO DE FORROS DE DRYWALL, PVC E FIBROMINERAL, DE FORMA MANUAL, SEM REAPROVEITAMENTO. AF_12/2017</t>
  </si>
  <si>
    <t>REMOÇÃO DE TELHAS, DE FIBROCIMENTO, METÁLICA E CERÂMICA, DE FORMA MANUAL, SEM REAPROVEITAMENTO. AF_12/2017</t>
  </si>
  <si>
    <t>REMOÇÃO DE TESOURAS DE MADEIRA, COM VÃO MAIOR OU IGUAL A 8M, DE FORMA MANUAL, SEM REAPROVEITAMENTO. AF_12/2017</t>
  </si>
  <si>
    <t>REMOÇÃO DE CABOS ELÉTRICOS, DE FORMA MANUAL, SEM REAPROVEITAMENTO. AF_12/2017</t>
  </si>
  <si>
    <t>1.2.7</t>
  </si>
  <si>
    <t>1.2.8</t>
  </si>
  <si>
    <t>1.2.9</t>
  </si>
  <si>
    <t>REMOÇÃO DE LUMINÁRIAS, DE FORMA MANUAL, SEM REAPROVEITAMENTO. AF_12/2017</t>
  </si>
  <si>
    <t>1.5.11</t>
  </si>
  <si>
    <t>KIT DE PORTA DE MADEIRA PARA PINTURA, SEMI-OCA (LEVE OU MÉDIA), PADRÃO POPULAR, 80X210CM, ESPESSURA DE 3,5CM, ITENS INCLUSOS: DOBRADIÇAS, MONTAGEM E INSTALAÇÃO DO BATENTE, FECHADURA COM EXECUÇÃO DO FURO - FORNECIMENTO E INSTALAÇÃO. AF_08/2015 (ABRIR)</t>
  </si>
  <si>
    <t>KIT DE PORTA DE MADEIRA PARA PINTURA, SEMI-OCA (LEVE OU MÉDIA), PADRÃO POPULAR, 80X210CM, ESPESSURA DE 3,5CM, ITENS INCLUSOS: DOBRADIÇAS, MONTAGEM E INSTALAÇÃO DO BATENTE, FECHADURA COM EXECUÇÃO DO FURO - FORNECIMENTO E INSTALAÇÃO. AF_08/2015 (CORRER)</t>
  </si>
  <si>
    <t>1.5.12</t>
  </si>
  <si>
    <t>JANELA DE ALUMÍNIO DE CORRER COM 2 FOLHAS PARA VIDROS, COM VIDROS, BATENTE, ACABAMENTO COM ACETATO OU BRILHANTE E FERRAGENS. EXCLUSIVE ALIZAR E CONTRAMARCO. FORNECIMENTO E INSTALAÇÃO. AF_12/2019 (2,00X1,00 M)</t>
  </si>
  <si>
    <t>JANELA DE ALUMÍNIO DE CORRER COM 2 FOLHAS PARA VIDROS, COM VIDROS, BATENTE, ACABAMENTO COM ACETATO OU BRILHANTE E FERRAGENS. EXCLUSIVE ALIZAR E CONTRAMARCO. FORNECIMENTO E INSTALAÇÃO. AF_12/2019 (2,00X1,30 M)</t>
  </si>
  <si>
    <t>KIT DE PORTA DE MADEIRA PARA PINTURA, SEMI-OCA (LEVE OU MÉDIA), PADRÃO POPULAR, 70X210CM, ESPESSURA DE 3,5CM, ITENS INCLUSOS: DOBRADIÇAS, MONTAGEM E INSTALAÇÃO DO BATENTE, FECHADURA COM EXECUÇÃO DO FURO - FORNECIMENTO E INSTALAÇÃO. AF_12/2019 (ABRIR)</t>
  </si>
  <si>
    <t>KIT DE PORTA DE MADEIRA PARA PINTURA, SEMI-OCA (LEVE OU MÉDIA), PADRÃO POPULAR, 90X210CM, ESPESSURA DE 3,5CM, ITENS INCLUSOS: DOBRADIÇAS, MONTAGEM E INSTALAÇÃO DO BATENTE, FECHADURA COM EXECUÇÃO DO FURO - FORNECIMENTO E INSTALAÇÃO. AF_08/2015 (ABRIR)</t>
  </si>
  <si>
    <t>JANELA DE ALUMÍNIO TIPO MAXIM-AR, COM 3 FOLHAS, COM VIDROS, BATENTE E FERRAGENS. EXCLUSIVE ALIZAR, ACABAMENTO E CONTRAMARCO. FORNECIMENTO E INSTALAÇÃO. AF_12/2019 (2,50X0,80 M)</t>
  </si>
  <si>
    <t>JANELA DE ALUMÍNIO DE CORRER COM 4 FOLHAS PARA VIDROS, COM VIDROS, BATENTE, ACABAMENTO COM ACETATO OU BRILHANTE E FERRAGENS. EXCLUSIVE ALIZAR E CONTRAMARCO. FORNECIMENTO E INSTALAÇÃO. AF_12/2019 (4,00X1,30 M)</t>
  </si>
  <si>
    <t>2.6.11</t>
  </si>
  <si>
    <t>2.6.12</t>
  </si>
  <si>
    <t>JANELA DE ALUMÍNIO DE CORRER COM 6 FOLHAS PARA VIDROS, COM 4 FOLHAS SUPERIORES DE CORRER E 2 FOLHAS FIXAS INFERIORES, COM VIDROS, BATENTE, ACABAMENTO COM ACETATO OU BRILHANTE E FERRAGENS. EXCLUSIVE ALIZAR E CONTRAMARCO. FORNECIMENTO E INSTALAÇÃO. AF_12/2019 (4,50X1,90 M)</t>
  </si>
  <si>
    <t>JANELA DE ALUMÍNIO COM 2 FOLHAS FIXAS PARA VIDROS, COM VIDROS, BATENTE, ACABAMENTO COM ACETATO OU BRILHANTE E FERRAGENS. EXCLUSIVE ALIZAR E CONTRAMARCO. FORNECIMENTO E INSTALAÇÃO. AF_12/2019 (1,00X1,90 M)</t>
  </si>
  <si>
    <t>JANELA DE ALUMÍNIO DE CORRER COM 2 FOLHAS PARA VIDROS, COM VIDROS, BATENTE, ACABAMENTO COM ACETATO OU BRILHANTE E FERRAGENS. EXCLUSIVE ALIZAR E CONTRAMARCO. FORNECIMENTO E INSTALAÇÃO. AF_12/2019 (2,00X1,00 M) 2 UN.</t>
  </si>
  <si>
    <t>2.6.13</t>
  </si>
  <si>
    <t>COMP. 15</t>
  </si>
  <si>
    <t>PORTA DE ALUMÍNIO DE ABRIR COM 2 FOLHAS, COM VIDROS, COMPLETA, (2,20X2,20M)</t>
  </si>
  <si>
    <t>PORTA DE ALUMÍNIO DE ABRIR COM 1 FOLHA, COMPLETA (0,80X2,20M)</t>
  </si>
  <si>
    <t>PORTÃO EXTERNO EM FERRO (1,00X1,50 M)</t>
  </si>
  <si>
    <t>1.8.3</t>
  </si>
  <si>
    <t>2.3.4</t>
  </si>
  <si>
    <t>2.5.4</t>
  </si>
  <si>
    <t>2.5.5</t>
  </si>
  <si>
    <t>m²</t>
  </si>
  <si>
    <t>ARQ. ANA CLÁUDIA FIORIM                                                                                                               CEL. 55 996036088                                                                                                       CAU: A108757-6</t>
  </si>
  <si>
    <t>BDI: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</si>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</sst>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\ * #,##0.00_-;\-&quot;R$&quot;\ * #,##0.00_-;_-&quot;R$&quot;\ * &quot;-&quot;??_-;_-@_-"/>
    <numFmt numFmtId="165" formatCode="mm/yy"/>
    <numFmt numFmtId="166" formatCode="dd/mm/yy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16">
    <xf numFmtId="0" fontId="0" fillId="0" borderId="0" xfId="0"/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5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5" borderId="1" xfId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justify" wrapText="1"/>
    </xf>
    <xf numFmtId="0" fontId="6" fillId="5" borderId="1" xfId="0" applyFont="1" applyFill="1" applyBorder="1" applyAlignment="1">
      <alignment wrapText="1"/>
    </xf>
    <xf numFmtId="49" fontId="3" fillId="3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6" fillId="0" borderId="11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right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64" fontId="9" fillId="4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4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5573C16-A93B-4CCE-ACC6-0CE3B4A12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745065</xdr:colOff>
      <xdr:row>0</xdr:row>
      <xdr:rowOff>25399</xdr:rowOff>
    </xdr:from>
    <xdr:to>
      <xdr:col>1</xdr:col>
      <xdr:colOff>253998</xdr:colOff>
      <xdr:row>5</xdr:row>
      <xdr:rowOff>2715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AD81C0F-30C5-47C7-AFAF-560A7398B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5" y="25399"/>
          <a:ext cx="474133" cy="90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6C6B-2C96-4390-AD97-7BF1CD416802}">
  <sheetPr>
    <pageSetUpPr fitToPage="1"/>
  </sheetPr>
  <dimension ref="A1:L793"/>
  <sheetViews>
    <sheetView tabSelected="1" topLeftCell="A43" zoomScale="90" zoomScaleNormal="90" workbookViewId="0">
      <selection activeCell="H15" sqref="H15"/>
    </sheetView>
  </sheetViews>
  <sheetFormatPr defaultColWidth="8.85546875" defaultRowHeight="15" x14ac:dyDescent="0.25"/>
  <cols>
    <col min="1" max="1" width="14.140625" style="85" customWidth="1"/>
    <col min="2" max="2" width="13.5703125" style="49" customWidth="1"/>
    <col min="3" max="3" width="12.85546875" style="2" customWidth="1"/>
    <col min="4" max="4" width="66.28515625" style="2" customWidth="1"/>
    <col min="5" max="5" width="14.42578125" style="2" customWidth="1"/>
    <col min="6" max="6" width="10.85546875" style="2" customWidth="1"/>
    <col min="7" max="7" width="17" style="2" customWidth="1"/>
    <col min="8" max="8" width="14.5703125" style="2" customWidth="1"/>
    <col min="9" max="9" width="16.42578125" style="2" customWidth="1"/>
    <col min="10" max="10" width="17.28515625" style="2" bestFit="1" customWidth="1"/>
    <col min="11" max="11" width="22.140625" style="2" customWidth="1"/>
    <col min="12" max="12" width="15" style="2" bestFit="1" customWidth="1"/>
    <col min="13" max="16384" width="8.85546875" style="2"/>
  </cols>
  <sheetData>
    <row r="1" spans="1:12" ht="14.45" customHeight="1" x14ac:dyDescent="0.25">
      <c r="A1" s="88"/>
      <c r="B1" s="91" t="s">
        <v>371</v>
      </c>
      <c r="C1" s="91"/>
      <c r="D1" s="92"/>
      <c r="E1" s="23" t="s">
        <v>125</v>
      </c>
      <c r="F1" s="24"/>
      <c r="G1" s="25"/>
      <c r="H1" s="25"/>
      <c r="I1" s="26"/>
      <c r="J1" s="26"/>
      <c r="K1" s="27"/>
    </row>
    <row r="2" spans="1:12" ht="14.45" customHeight="1" x14ac:dyDescent="0.25">
      <c r="A2" s="89"/>
      <c r="B2" s="93"/>
      <c r="C2" s="93"/>
      <c r="D2" s="94"/>
      <c r="E2" s="28" t="s">
        <v>126</v>
      </c>
      <c r="F2" s="29"/>
      <c r="G2" s="30"/>
      <c r="H2" s="28"/>
      <c r="I2" s="31"/>
      <c r="J2" s="31"/>
      <c r="K2" s="32"/>
    </row>
    <row r="3" spans="1:12" ht="14.45" customHeight="1" x14ac:dyDescent="0.25">
      <c r="A3" s="89"/>
      <c r="B3" s="93"/>
      <c r="C3" s="93"/>
      <c r="D3" s="94"/>
      <c r="E3" s="28" t="s">
        <v>372</v>
      </c>
      <c r="F3" s="87">
        <v>0.27029999999999998</v>
      </c>
      <c r="G3" s="33" t="s">
        <v>127</v>
      </c>
      <c r="H3" s="34"/>
      <c r="I3" s="35"/>
      <c r="J3" s="33"/>
      <c r="K3" s="36"/>
    </row>
    <row r="4" spans="1:12" ht="15" customHeight="1" x14ac:dyDescent="0.25">
      <c r="A4" s="89"/>
      <c r="B4" s="93"/>
      <c r="C4" s="93"/>
      <c r="D4" s="94"/>
      <c r="E4" s="28" t="s">
        <v>128</v>
      </c>
      <c r="F4" s="37"/>
      <c r="G4" s="38"/>
      <c r="H4" s="39" t="s">
        <v>129</v>
      </c>
      <c r="I4" s="29">
        <v>539.46</v>
      </c>
      <c r="J4" s="31" t="s">
        <v>370</v>
      </c>
      <c r="K4" s="40"/>
    </row>
    <row r="5" spans="1:12" ht="14.45" customHeight="1" x14ac:dyDescent="0.25">
      <c r="A5" s="90"/>
      <c r="B5" s="95"/>
      <c r="C5" s="95"/>
      <c r="D5" s="96"/>
      <c r="E5" s="41"/>
      <c r="F5" s="41"/>
      <c r="G5" s="41"/>
      <c r="H5" s="41"/>
      <c r="I5" s="41"/>
      <c r="J5" s="41"/>
      <c r="K5" s="42"/>
    </row>
    <row r="6" spans="1:12" ht="14.45" customHeight="1" x14ac:dyDescent="0.25">
      <c r="A6" s="115" t="s">
        <v>373</v>
      </c>
      <c r="B6" s="115"/>
      <c r="C6" s="115"/>
      <c r="D6" s="115"/>
      <c r="E6" s="115"/>
      <c r="F6" s="115"/>
      <c r="G6" s="115"/>
      <c r="H6" s="115"/>
      <c r="I6" s="115"/>
      <c r="J6" s="115"/>
      <c r="K6" s="42"/>
    </row>
    <row r="7" spans="1:12" ht="30" customHeight="1" x14ac:dyDescent="0.2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42"/>
    </row>
    <row r="8" spans="1:12" ht="15" customHeight="1" x14ac:dyDescent="0.25">
      <c r="A8" s="106" t="s">
        <v>0</v>
      </c>
      <c r="B8" s="107"/>
      <c r="C8" s="107"/>
      <c r="D8" s="107"/>
      <c r="E8" s="107"/>
      <c r="F8" s="107"/>
      <c r="G8" s="107"/>
      <c r="H8" s="107"/>
      <c r="I8" s="107"/>
      <c r="J8" s="107"/>
      <c r="K8" s="108"/>
    </row>
    <row r="9" spans="1:12" x14ac:dyDescent="0.25">
      <c r="A9" s="109" t="s">
        <v>1</v>
      </c>
      <c r="B9" s="110" t="s">
        <v>2</v>
      </c>
      <c r="C9" s="111" t="s">
        <v>3</v>
      </c>
      <c r="D9" s="110" t="s">
        <v>4</v>
      </c>
      <c r="E9" s="110" t="s">
        <v>6</v>
      </c>
      <c r="F9" s="112" t="s">
        <v>5</v>
      </c>
      <c r="G9" s="110" t="s">
        <v>7</v>
      </c>
      <c r="H9" s="110"/>
      <c r="I9" s="113" t="s">
        <v>8</v>
      </c>
      <c r="J9" s="113"/>
      <c r="K9" s="113" t="s">
        <v>8</v>
      </c>
    </row>
    <row r="10" spans="1:12" x14ac:dyDescent="0.25">
      <c r="A10" s="109"/>
      <c r="B10" s="110"/>
      <c r="C10" s="111"/>
      <c r="D10" s="110"/>
      <c r="E10" s="110"/>
      <c r="F10" s="112"/>
      <c r="G10" s="3" t="s">
        <v>10</v>
      </c>
      <c r="H10" s="3" t="s">
        <v>11</v>
      </c>
      <c r="I10" s="5" t="s">
        <v>10</v>
      </c>
      <c r="J10" s="5" t="s">
        <v>11</v>
      </c>
      <c r="K10" s="113"/>
    </row>
    <row r="11" spans="1:12" ht="15.75" x14ac:dyDescent="0.25">
      <c r="A11" s="17" t="s">
        <v>12</v>
      </c>
      <c r="B11" s="104" t="s">
        <v>13</v>
      </c>
      <c r="C11" s="104"/>
      <c r="D11" s="104"/>
      <c r="E11" s="104"/>
      <c r="F11" s="104"/>
      <c r="G11" s="104"/>
      <c r="H11" s="104"/>
      <c r="I11" s="104"/>
      <c r="J11" s="104"/>
      <c r="K11" s="4">
        <f>K12+K28+K38+K46+K52+K65+K69+K76+K80</f>
        <v>0</v>
      </c>
    </row>
    <row r="12" spans="1:12" s="48" customFormat="1" x14ac:dyDescent="0.25">
      <c r="A12" s="78" t="s">
        <v>14</v>
      </c>
      <c r="B12" s="43"/>
      <c r="C12" s="44"/>
      <c r="D12" s="45" t="s">
        <v>15</v>
      </c>
      <c r="E12" s="46"/>
      <c r="F12" s="46"/>
      <c r="G12" s="46"/>
      <c r="H12" s="46"/>
      <c r="I12" s="47">
        <f>SUM(I13:I27)</f>
        <v>0</v>
      </c>
      <c r="J12" s="47">
        <f>SUM(J13:J27)</f>
        <v>0</v>
      </c>
      <c r="K12" s="47">
        <f>SUM(I12:J12)</f>
        <v>0</v>
      </c>
    </row>
    <row r="13" spans="1:12" s="48" customFormat="1" x14ac:dyDescent="0.25">
      <c r="A13" s="79" t="s">
        <v>16</v>
      </c>
      <c r="B13" s="49" t="s">
        <v>132</v>
      </c>
      <c r="C13" s="18" t="s">
        <v>133</v>
      </c>
      <c r="D13" s="6" t="s">
        <v>131</v>
      </c>
      <c r="E13" s="49" t="s">
        <v>134</v>
      </c>
      <c r="F13" s="49">
        <v>26</v>
      </c>
      <c r="G13" s="50"/>
      <c r="H13" s="50"/>
      <c r="I13" s="51">
        <f t="shared" ref="I13:I47" si="0">F13*G13</f>
        <v>0</v>
      </c>
      <c r="J13" s="51">
        <f t="shared" ref="J13:J47" si="1">F13*H13</f>
        <v>0</v>
      </c>
      <c r="K13" s="51">
        <f t="shared" ref="K13:K47" si="2">SUM(I13:J13)</f>
        <v>0</v>
      </c>
    </row>
    <row r="14" spans="1:12" s="48" customFormat="1" ht="30" x14ac:dyDescent="0.25">
      <c r="A14" s="79" t="s">
        <v>17</v>
      </c>
      <c r="B14" s="61" t="s">
        <v>124</v>
      </c>
      <c r="C14" s="60">
        <v>101176</v>
      </c>
      <c r="D14" s="6" t="s">
        <v>135</v>
      </c>
      <c r="E14" s="49" t="s">
        <v>134</v>
      </c>
      <c r="F14" s="49">
        <v>12</v>
      </c>
      <c r="G14" s="50"/>
      <c r="H14" s="50"/>
      <c r="I14" s="51">
        <f t="shared" si="0"/>
        <v>0</v>
      </c>
      <c r="J14" s="51">
        <f t="shared" si="1"/>
        <v>0</v>
      </c>
      <c r="K14" s="51">
        <f t="shared" si="2"/>
        <v>0</v>
      </c>
      <c r="L14" s="71"/>
    </row>
    <row r="15" spans="1:12" s="48" customFormat="1" ht="30" x14ac:dyDescent="0.25">
      <c r="A15" s="79" t="s">
        <v>18</v>
      </c>
      <c r="B15" s="61" t="s">
        <v>124</v>
      </c>
      <c r="C15" s="19">
        <v>96523</v>
      </c>
      <c r="D15" s="7" t="s">
        <v>139</v>
      </c>
      <c r="E15" s="49" t="s">
        <v>142</v>
      </c>
      <c r="F15" s="49">
        <v>1.6</v>
      </c>
      <c r="G15" s="50"/>
      <c r="H15" s="50"/>
      <c r="I15" s="51">
        <f t="shared" si="0"/>
        <v>0</v>
      </c>
      <c r="J15" s="51">
        <f t="shared" si="1"/>
        <v>0</v>
      </c>
      <c r="K15" s="51">
        <f t="shared" si="2"/>
        <v>0</v>
      </c>
    </row>
    <row r="16" spans="1:12" s="48" customFormat="1" ht="30" x14ac:dyDescent="0.25">
      <c r="A16" s="79" t="s">
        <v>19</v>
      </c>
      <c r="B16" s="61" t="s">
        <v>124</v>
      </c>
      <c r="C16" s="60">
        <v>96546</v>
      </c>
      <c r="D16" s="6" t="s">
        <v>137</v>
      </c>
      <c r="E16" s="49" t="s">
        <v>138</v>
      </c>
      <c r="F16" s="49">
        <v>244.36</v>
      </c>
      <c r="G16" s="50"/>
      <c r="H16" s="50"/>
      <c r="I16" s="51">
        <f t="shared" si="0"/>
        <v>0</v>
      </c>
      <c r="J16" s="51">
        <f t="shared" si="1"/>
        <v>0</v>
      </c>
      <c r="K16" s="51">
        <f t="shared" si="2"/>
        <v>0</v>
      </c>
    </row>
    <row r="17" spans="1:12" s="48" customFormat="1" ht="30" x14ac:dyDescent="0.25">
      <c r="A17" s="79" t="s">
        <v>20</v>
      </c>
      <c r="B17" s="61" t="s">
        <v>124</v>
      </c>
      <c r="C17" s="22" t="s">
        <v>154</v>
      </c>
      <c r="D17" s="8" t="s">
        <v>153</v>
      </c>
      <c r="E17" s="49" t="s">
        <v>138</v>
      </c>
      <c r="F17" s="49">
        <v>36.96</v>
      </c>
      <c r="G17" s="50"/>
      <c r="H17" s="50"/>
      <c r="I17" s="51">
        <f t="shared" si="0"/>
        <v>0</v>
      </c>
      <c r="J17" s="51">
        <f t="shared" si="1"/>
        <v>0</v>
      </c>
      <c r="K17" s="51">
        <f t="shared" si="2"/>
        <v>0</v>
      </c>
    </row>
    <row r="18" spans="1:12" s="48" customFormat="1" ht="30" x14ac:dyDescent="0.25">
      <c r="A18" s="79" t="s">
        <v>21</v>
      </c>
      <c r="B18" s="61" t="s">
        <v>124</v>
      </c>
      <c r="C18" s="19" t="s">
        <v>141</v>
      </c>
      <c r="D18" s="7" t="s">
        <v>140</v>
      </c>
      <c r="E18" s="49" t="s">
        <v>142</v>
      </c>
      <c r="F18" s="49">
        <v>1.37</v>
      </c>
      <c r="G18" s="50"/>
      <c r="H18" s="50"/>
      <c r="I18" s="51">
        <f t="shared" si="0"/>
        <v>0</v>
      </c>
      <c r="J18" s="51">
        <f t="shared" si="1"/>
        <v>0</v>
      </c>
      <c r="K18" s="51">
        <f t="shared" si="2"/>
        <v>0</v>
      </c>
    </row>
    <row r="19" spans="1:12" s="48" customFormat="1" ht="45" x14ac:dyDescent="0.25">
      <c r="A19" s="79" t="s">
        <v>22</v>
      </c>
      <c r="B19" s="61" t="s">
        <v>124</v>
      </c>
      <c r="C19" s="19">
        <v>92762</v>
      </c>
      <c r="D19" s="10" t="s">
        <v>155</v>
      </c>
      <c r="E19" s="49" t="s">
        <v>138</v>
      </c>
      <c r="F19" s="49">
        <v>44.42</v>
      </c>
      <c r="G19" s="50"/>
      <c r="H19" s="50"/>
      <c r="I19" s="51">
        <f t="shared" si="0"/>
        <v>0</v>
      </c>
      <c r="J19" s="51">
        <f t="shared" si="1"/>
        <v>0</v>
      </c>
      <c r="K19" s="51">
        <f t="shared" si="2"/>
        <v>0</v>
      </c>
    </row>
    <row r="20" spans="1:12" s="48" customFormat="1" ht="45" x14ac:dyDescent="0.25">
      <c r="A20" s="79" t="s">
        <v>144</v>
      </c>
      <c r="B20" s="61" t="s">
        <v>124</v>
      </c>
      <c r="C20" s="19">
        <v>92759</v>
      </c>
      <c r="D20" s="10" t="s">
        <v>156</v>
      </c>
      <c r="E20" s="49" t="s">
        <v>138</v>
      </c>
      <c r="F20" s="49">
        <v>12.93</v>
      </c>
      <c r="G20" s="50"/>
      <c r="H20" s="50"/>
      <c r="I20" s="51">
        <f t="shared" si="0"/>
        <v>0</v>
      </c>
      <c r="J20" s="51">
        <f t="shared" si="1"/>
        <v>0</v>
      </c>
      <c r="K20" s="51">
        <f t="shared" si="2"/>
        <v>0</v>
      </c>
    </row>
    <row r="21" spans="1:12" s="48" customFormat="1" ht="45" x14ac:dyDescent="0.25">
      <c r="A21" s="79" t="s">
        <v>147</v>
      </c>
      <c r="B21" s="61" t="s">
        <v>124</v>
      </c>
      <c r="C21" s="19">
        <v>92413</v>
      </c>
      <c r="D21" s="7" t="s">
        <v>145</v>
      </c>
      <c r="E21" s="49" t="s">
        <v>130</v>
      </c>
      <c r="F21" s="49">
        <v>1.8</v>
      </c>
      <c r="G21" s="50"/>
      <c r="H21" s="50"/>
      <c r="I21" s="51">
        <f t="shared" si="0"/>
        <v>0</v>
      </c>
      <c r="J21" s="51">
        <f t="shared" si="1"/>
        <v>0</v>
      </c>
      <c r="K21" s="51">
        <f t="shared" si="2"/>
        <v>0</v>
      </c>
    </row>
    <row r="22" spans="1:12" s="48" customFormat="1" ht="30" x14ac:dyDescent="0.25">
      <c r="A22" s="79" t="s">
        <v>148</v>
      </c>
      <c r="B22" s="61" t="s">
        <v>124</v>
      </c>
      <c r="C22" s="19">
        <v>103670</v>
      </c>
      <c r="D22" s="7" t="s">
        <v>146</v>
      </c>
      <c r="E22" s="49" t="s">
        <v>142</v>
      </c>
      <c r="F22" s="49">
        <v>4.41</v>
      </c>
      <c r="G22" s="50"/>
      <c r="H22" s="50"/>
      <c r="I22" s="51">
        <f t="shared" si="0"/>
        <v>0</v>
      </c>
      <c r="J22" s="51">
        <f t="shared" si="1"/>
        <v>0</v>
      </c>
      <c r="K22" s="51">
        <f t="shared" si="2"/>
        <v>0</v>
      </c>
    </row>
    <row r="23" spans="1:12" s="48" customFormat="1" ht="45" x14ac:dyDescent="0.25">
      <c r="A23" s="79" t="s">
        <v>149</v>
      </c>
      <c r="B23" s="61" t="s">
        <v>124</v>
      </c>
      <c r="C23" s="62" t="s">
        <v>158</v>
      </c>
      <c r="D23" s="10" t="s">
        <v>157</v>
      </c>
      <c r="E23" s="49" t="s">
        <v>130</v>
      </c>
      <c r="F23" s="49">
        <v>48</v>
      </c>
      <c r="G23" s="50"/>
      <c r="H23" s="50"/>
      <c r="I23" s="51">
        <f t="shared" si="0"/>
        <v>0</v>
      </c>
      <c r="J23" s="51">
        <f t="shared" si="1"/>
        <v>0</v>
      </c>
      <c r="K23" s="51">
        <f t="shared" si="2"/>
        <v>0</v>
      </c>
    </row>
    <row r="24" spans="1:12" s="48" customFormat="1" ht="45" x14ac:dyDescent="0.25">
      <c r="A24" s="79" t="s">
        <v>150</v>
      </c>
      <c r="B24" s="61" t="s">
        <v>124</v>
      </c>
      <c r="C24" s="19">
        <v>87893</v>
      </c>
      <c r="D24" s="10" t="s">
        <v>167</v>
      </c>
      <c r="E24" s="49" t="s">
        <v>130</v>
      </c>
      <c r="F24" s="49">
        <v>96</v>
      </c>
      <c r="G24" s="50"/>
      <c r="H24" s="50"/>
      <c r="I24" s="51">
        <f t="shared" si="0"/>
        <v>0</v>
      </c>
      <c r="J24" s="51">
        <f t="shared" si="1"/>
        <v>0</v>
      </c>
      <c r="K24" s="51">
        <f t="shared" si="2"/>
        <v>0</v>
      </c>
    </row>
    <row r="25" spans="1:12" s="48" customFormat="1" ht="60" x14ac:dyDescent="0.25">
      <c r="A25" s="79" t="s">
        <v>151</v>
      </c>
      <c r="B25" s="61" t="s">
        <v>124</v>
      </c>
      <c r="C25" s="20">
        <v>87792</v>
      </c>
      <c r="D25" s="10" t="s">
        <v>168</v>
      </c>
      <c r="E25" s="49" t="s">
        <v>130</v>
      </c>
      <c r="F25" s="49">
        <v>96</v>
      </c>
      <c r="G25" s="50"/>
      <c r="H25" s="50"/>
      <c r="I25" s="51">
        <f t="shared" si="0"/>
        <v>0</v>
      </c>
      <c r="J25" s="51">
        <f t="shared" si="1"/>
        <v>0</v>
      </c>
      <c r="K25" s="51">
        <f t="shared" si="2"/>
        <v>0</v>
      </c>
    </row>
    <row r="26" spans="1:12" s="48" customFormat="1" ht="30" x14ac:dyDescent="0.25">
      <c r="A26" s="79" t="s">
        <v>152</v>
      </c>
      <c r="B26" s="61" t="s">
        <v>124</v>
      </c>
      <c r="C26" s="21">
        <v>88485</v>
      </c>
      <c r="D26" s="10" t="s">
        <v>160</v>
      </c>
      <c r="E26" s="49" t="s">
        <v>130</v>
      </c>
      <c r="F26" s="49">
        <v>96</v>
      </c>
      <c r="G26" s="50"/>
      <c r="H26" s="50"/>
      <c r="I26" s="51">
        <f t="shared" si="0"/>
        <v>0</v>
      </c>
      <c r="J26" s="51">
        <f t="shared" si="1"/>
        <v>0</v>
      </c>
      <c r="K26" s="51">
        <f t="shared" si="2"/>
        <v>0</v>
      </c>
    </row>
    <row r="27" spans="1:12" s="48" customFormat="1" ht="30" x14ac:dyDescent="0.25">
      <c r="A27" s="79" t="s">
        <v>162</v>
      </c>
      <c r="B27" s="61" t="s">
        <v>124</v>
      </c>
      <c r="C27" s="20">
        <v>88489</v>
      </c>
      <c r="D27" s="11" t="s">
        <v>161</v>
      </c>
      <c r="E27" s="49" t="s">
        <v>130</v>
      </c>
      <c r="F27" s="49">
        <v>96</v>
      </c>
      <c r="G27" s="50"/>
      <c r="H27" s="50"/>
      <c r="I27" s="51">
        <f t="shared" si="0"/>
        <v>0</v>
      </c>
      <c r="J27" s="51">
        <f t="shared" si="1"/>
        <v>0</v>
      </c>
      <c r="K27" s="51">
        <f t="shared" si="2"/>
        <v>0</v>
      </c>
    </row>
    <row r="28" spans="1:12" s="48" customFormat="1" x14ac:dyDescent="0.25">
      <c r="A28" s="78" t="s">
        <v>23</v>
      </c>
      <c r="B28" s="43"/>
      <c r="C28" s="44"/>
      <c r="D28" s="46" t="s">
        <v>24</v>
      </c>
      <c r="E28" s="43"/>
      <c r="F28" s="43"/>
      <c r="G28" s="52"/>
      <c r="H28" s="52"/>
      <c r="I28" s="47">
        <f>SUM(I29:I37)</f>
        <v>0</v>
      </c>
      <c r="J28" s="47">
        <f>SUM(J29:J37)</f>
        <v>0</v>
      </c>
      <c r="K28" s="47">
        <f t="shared" si="2"/>
        <v>0</v>
      </c>
    </row>
    <row r="29" spans="1:12" s="48" customFormat="1" ht="30" x14ac:dyDescent="0.25">
      <c r="A29" s="79" t="s">
        <v>25</v>
      </c>
      <c r="B29" s="61" t="s">
        <v>124</v>
      </c>
      <c r="C29" s="60">
        <v>97644</v>
      </c>
      <c r="D29" s="10" t="s">
        <v>163</v>
      </c>
      <c r="E29" s="49" t="s">
        <v>130</v>
      </c>
      <c r="F29" s="49">
        <v>7.98</v>
      </c>
      <c r="G29" s="50"/>
      <c r="H29" s="50"/>
      <c r="I29" s="51">
        <f t="shared" si="0"/>
        <v>0</v>
      </c>
      <c r="J29" s="51">
        <f t="shared" si="1"/>
        <v>0</v>
      </c>
      <c r="K29" s="51">
        <f t="shared" si="2"/>
        <v>0</v>
      </c>
      <c r="L29" s="71"/>
    </row>
    <row r="30" spans="1:12" s="48" customFormat="1" ht="30" x14ac:dyDescent="0.25">
      <c r="A30" s="79" t="s">
        <v>26</v>
      </c>
      <c r="B30" s="61" t="s">
        <v>124</v>
      </c>
      <c r="C30" s="60">
        <v>97645</v>
      </c>
      <c r="D30" s="10" t="s">
        <v>164</v>
      </c>
      <c r="E30" s="49" t="s">
        <v>130</v>
      </c>
      <c r="F30" s="49">
        <v>2.48</v>
      </c>
      <c r="G30" s="50"/>
      <c r="H30" s="50"/>
      <c r="I30" s="51">
        <f t="shared" si="0"/>
        <v>0</v>
      </c>
      <c r="J30" s="51">
        <f t="shared" si="1"/>
        <v>0</v>
      </c>
      <c r="K30" s="51">
        <f t="shared" si="2"/>
        <v>0</v>
      </c>
    </row>
    <row r="31" spans="1:12" s="48" customFormat="1" ht="30" x14ac:dyDescent="0.25">
      <c r="A31" s="79" t="s">
        <v>27</v>
      </c>
      <c r="B31" s="61" t="s">
        <v>124</v>
      </c>
      <c r="C31" s="60">
        <v>97663</v>
      </c>
      <c r="D31" s="10" t="s">
        <v>165</v>
      </c>
      <c r="E31" s="49" t="s">
        <v>6</v>
      </c>
      <c r="F31" s="49">
        <v>6</v>
      </c>
      <c r="G31" s="50"/>
      <c r="H31" s="50"/>
      <c r="I31" s="51">
        <f t="shared" si="0"/>
        <v>0</v>
      </c>
      <c r="J31" s="51">
        <f t="shared" si="1"/>
        <v>0</v>
      </c>
      <c r="K31" s="51">
        <f t="shared" si="2"/>
        <v>0</v>
      </c>
    </row>
    <row r="32" spans="1:12" s="48" customFormat="1" ht="30" x14ac:dyDescent="0.25">
      <c r="A32" s="79" t="s">
        <v>28</v>
      </c>
      <c r="B32" s="61" t="s">
        <v>124</v>
      </c>
      <c r="C32" s="60">
        <v>97622</v>
      </c>
      <c r="D32" s="10" t="s">
        <v>166</v>
      </c>
      <c r="E32" s="49" t="s">
        <v>142</v>
      </c>
      <c r="F32" s="49">
        <v>13.69</v>
      </c>
      <c r="G32" s="50"/>
      <c r="H32" s="50"/>
      <c r="I32" s="51">
        <f t="shared" si="0"/>
        <v>0</v>
      </c>
      <c r="J32" s="51">
        <f t="shared" si="1"/>
        <v>0</v>
      </c>
      <c r="K32" s="51">
        <f t="shared" si="2"/>
        <v>0</v>
      </c>
    </row>
    <row r="33" spans="1:12" s="48" customFormat="1" ht="30" x14ac:dyDescent="0.25">
      <c r="A33" s="79" t="s">
        <v>336</v>
      </c>
      <c r="B33" s="61" t="s">
        <v>124</v>
      </c>
      <c r="C33" s="60">
        <v>97640</v>
      </c>
      <c r="D33" s="77" t="s">
        <v>338</v>
      </c>
      <c r="E33" s="49" t="s">
        <v>130</v>
      </c>
      <c r="F33" s="49">
        <v>442.16</v>
      </c>
      <c r="G33" s="50"/>
      <c r="H33" s="50"/>
      <c r="I33" s="51">
        <f t="shared" si="0"/>
        <v>0</v>
      </c>
      <c r="J33" s="51">
        <f t="shared" si="1"/>
        <v>0</v>
      </c>
      <c r="K33" s="51">
        <f t="shared" si="2"/>
        <v>0</v>
      </c>
    </row>
    <row r="34" spans="1:12" s="48" customFormat="1" ht="30" x14ac:dyDescent="0.25">
      <c r="A34" s="79" t="s">
        <v>337</v>
      </c>
      <c r="B34" s="61" t="s">
        <v>124</v>
      </c>
      <c r="C34" s="60">
        <v>97652</v>
      </c>
      <c r="D34" s="77" t="s">
        <v>340</v>
      </c>
      <c r="E34" s="49" t="s">
        <v>6</v>
      </c>
      <c r="F34" s="49">
        <v>24</v>
      </c>
      <c r="G34" s="50"/>
      <c r="H34" s="50"/>
      <c r="I34" s="51">
        <f t="shared" si="0"/>
        <v>0</v>
      </c>
      <c r="J34" s="51">
        <f t="shared" si="1"/>
        <v>0</v>
      </c>
      <c r="K34" s="51">
        <f t="shared" si="2"/>
        <v>0</v>
      </c>
    </row>
    <row r="35" spans="1:12" s="48" customFormat="1" ht="30" x14ac:dyDescent="0.25">
      <c r="A35" s="79" t="s">
        <v>342</v>
      </c>
      <c r="B35" s="61" t="s">
        <v>124</v>
      </c>
      <c r="C35" s="60">
        <v>97661</v>
      </c>
      <c r="D35" s="77" t="s">
        <v>341</v>
      </c>
      <c r="E35" s="49" t="s">
        <v>134</v>
      </c>
      <c r="F35" s="49">
        <v>300</v>
      </c>
      <c r="G35" s="50"/>
      <c r="H35" s="50"/>
      <c r="I35" s="51">
        <f t="shared" si="0"/>
        <v>0</v>
      </c>
      <c r="J35" s="51">
        <f t="shared" si="1"/>
        <v>0</v>
      </c>
      <c r="K35" s="51">
        <f t="shared" si="2"/>
        <v>0</v>
      </c>
    </row>
    <row r="36" spans="1:12" s="48" customFormat="1" ht="30" x14ac:dyDescent="0.25">
      <c r="A36" s="79" t="s">
        <v>343</v>
      </c>
      <c r="B36" s="61" t="s">
        <v>124</v>
      </c>
      <c r="C36" s="60">
        <v>97665</v>
      </c>
      <c r="D36" s="77" t="s">
        <v>345</v>
      </c>
      <c r="E36" s="49" t="s">
        <v>6</v>
      </c>
      <c r="F36" s="49">
        <v>64</v>
      </c>
      <c r="G36" s="50"/>
      <c r="H36" s="50"/>
      <c r="I36" s="51">
        <f t="shared" si="0"/>
        <v>0</v>
      </c>
      <c r="J36" s="51">
        <f t="shared" si="1"/>
        <v>0</v>
      </c>
      <c r="K36" s="51">
        <f t="shared" si="2"/>
        <v>0</v>
      </c>
    </row>
    <row r="37" spans="1:12" s="48" customFormat="1" ht="30" x14ac:dyDescent="0.25">
      <c r="A37" s="79" t="s">
        <v>344</v>
      </c>
      <c r="B37" s="61" t="s">
        <v>124</v>
      </c>
      <c r="C37" s="60">
        <v>97647</v>
      </c>
      <c r="D37" s="77" t="s">
        <v>339</v>
      </c>
      <c r="E37" s="49" t="s">
        <v>130</v>
      </c>
      <c r="F37" s="49">
        <v>488.94</v>
      </c>
      <c r="G37" s="50"/>
      <c r="H37" s="50"/>
      <c r="I37" s="51">
        <f t="shared" si="0"/>
        <v>0</v>
      </c>
      <c r="J37" s="51">
        <f t="shared" si="1"/>
        <v>0</v>
      </c>
      <c r="K37" s="51">
        <f t="shared" si="2"/>
        <v>0</v>
      </c>
    </row>
    <row r="38" spans="1:12" s="48" customFormat="1" x14ac:dyDescent="0.25">
      <c r="A38" s="78" t="s">
        <v>29</v>
      </c>
      <c r="B38" s="43"/>
      <c r="C38" s="44"/>
      <c r="D38" s="46" t="s">
        <v>30</v>
      </c>
      <c r="E38" s="43"/>
      <c r="F38" s="43"/>
      <c r="G38" s="52"/>
      <c r="H38" s="52"/>
      <c r="I38" s="47">
        <f>SUM(I39:I45)</f>
        <v>0</v>
      </c>
      <c r="J38" s="47">
        <f>SUM(J39:J45)</f>
        <v>0</v>
      </c>
      <c r="K38" s="47">
        <f t="shared" si="2"/>
        <v>0</v>
      </c>
    </row>
    <row r="39" spans="1:12" s="48" customFormat="1" ht="45" x14ac:dyDescent="0.25">
      <c r="A39" s="79" t="s">
        <v>31</v>
      </c>
      <c r="B39" s="61" t="s">
        <v>124</v>
      </c>
      <c r="C39" s="62" t="s">
        <v>158</v>
      </c>
      <c r="D39" s="10" t="s">
        <v>157</v>
      </c>
      <c r="E39" s="49" t="s">
        <v>130</v>
      </c>
      <c r="F39" s="49">
        <v>13.15</v>
      </c>
      <c r="G39" s="50"/>
      <c r="H39" s="50"/>
      <c r="I39" s="51">
        <f t="shared" si="0"/>
        <v>0</v>
      </c>
      <c r="J39" s="51">
        <f t="shared" si="1"/>
        <v>0</v>
      </c>
      <c r="K39" s="51">
        <f t="shared" si="2"/>
        <v>0</v>
      </c>
      <c r="L39" s="71"/>
    </row>
    <row r="40" spans="1:12" s="48" customFormat="1" ht="45" x14ac:dyDescent="0.25">
      <c r="A40" s="79" t="s">
        <v>32</v>
      </c>
      <c r="B40" s="61" t="s">
        <v>124</v>
      </c>
      <c r="C40" s="66">
        <v>87879</v>
      </c>
      <c r="D40" s="10" t="s">
        <v>169</v>
      </c>
      <c r="E40" s="49" t="s">
        <v>130</v>
      </c>
      <c r="F40" s="49">
        <v>26.3</v>
      </c>
      <c r="G40" s="50"/>
      <c r="H40" s="50"/>
      <c r="I40" s="51">
        <f t="shared" si="0"/>
        <v>0</v>
      </c>
      <c r="J40" s="51">
        <f t="shared" si="1"/>
        <v>0</v>
      </c>
      <c r="K40" s="51">
        <f t="shared" si="2"/>
        <v>0</v>
      </c>
    </row>
    <row r="41" spans="1:12" s="48" customFormat="1" ht="75" x14ac:dyDescent="0.25">
      <c r="A41" s="79" t="s">
        <v>33</v>
      </c>
      <c r="B41" s="61" t="s">
        <v>310</v>
      </c>
      <c r="C41" s="63">
        <v>89173</v>
      </c>
      <c r="D41" s="10" t="s">
        <v>170</v>
      </c>
      <c r="E41" s="49" t="s">
        <v>130</v>
      </c>
      <c r="F41" s="49">
        <v>26.3</v>
      </c>
      <c r="G41" s="50"/>
      <c r="H41" s="50"/>
      <c r="I41" s="51">
        <f t="shared" si="0"/>
        <v>0</v>
      </c>
      <c r="J41" s="51">
        <f t="shared" si="1"/>
        <v>0</v>
      </c>
      <c r="K41" s="51">
        <f t="shared" si="2"/>
        <v>0</v>
      </c>
    </row>
    <row r="42" spans="1:12" s="48" customFormat="1" ht="45" x14ac:dyDescent="0.25">
      <c r="A42" s="79" t="s">
        <v>34</v>
      </c>
      <c r="B42" s="61" t="s">
        <v>124</v>
      </c>
      <c r="C42" s="63">
        <v>87905</v>
      </c>
      <c r="D42" s="9" t="s">
        <v>171</v>
      </c>
      <c r="E42" s="49" t="s">
        <v>130</v>
      </c>
      <c r="F42" s="49">
        <v>71.11</v>
      </c>
      <c r="G42" s="50"/>
      <c r="H42" s="50"/>
      <c r="I42" s="51">
        <f t="shared" si="0"/>
        <v>0</v>
      </c>
      <c r="J42" s="51">
        <f t="shared" si="1"/>
        <v>0</v>
      </c>
      <c r="K42" s="51">
        <f t="shared" si="2"/>
        <v>0</v>
      </c>
    </row>
    <row r="43" spans="1:12" s="48" customFormat="1" ht="60" x14ac:dyDescent="0.25">
      <c r="A43" s="79" t="s">
        <v>35</v>
      </c>
      <c r="B43" s="61" t="s">
        <v>124</v>
      </c>
      <c r="C43" s="66">
        <v>87775</v>
      </c>
      <c r="D43" s="9" t="s">
        <v>159</v>
      </c>
      <c r="E43" s="49" t="s">
        <v>130</v>
      </c>
      <c r="F43" s="49">
        <v>71.11</v>
      </c>
      <c r="G43" s="50"/>
      <c r="H43" s="50"/>
      <c r="I43" s="51">
        <f t="shared" si="0"/>
        <v>0</v>
      </c>
      <c r="J43" s="51">
        <f t="shared" si="1"/>
        <v>0</v>
      </c>
      <c r="K43" s="51">
        <f t="shared" si="2"/>
        <v>0</v>
      </c>
    </row>
    <row r="44" spans="1:12" s="48" customFormat="1" ht="30" x14ac:dyDescent="0.25">
      <c r="A44" s="79" t="s">
        <v>172</v>
      </c>
      <c r="B44" s="61" t="s">
        <v>124</v>
      </c>
      <c r="C44" s="64">
        <v>88485</v>
      </c>
      <c r="D44" s="10" t="s">
        <v>160</v>
      </c>
      <c r="E44" s="49" t="s">
        <v>130</v>
      </c>
      <c r="F44" s="49">
        <v>97.41</v>
      </c>
      <c r="G44" s="50"/>
      <c r="H44" s="50"/>
      <c r="I44" s="51">
        <f t="shared" si="0"/>
        <v>0</v>
      </c>
      <c r="J44" s="51">
        <f t="shared" si="1"/>
        <v>0</v>
      </c>
      <c r="K44" s="51">
        <f t="shared" si="2"/>
        <v>0</v>
      </c>
    </row>
    <row r="45" spans="1:12" s="48" customFormat="1" ht="30" x14ac:dyDescent="0.25">
      <c r="A45" s="79" t="s">
        <v>173</v>
      </c>
      <c r="B45" s="61" t="s">
        <v>124</v>
      </c>
      <c r="C45" s="65">
        <v>88489</v>
      </c>
      <c r="D45" s="11" t="s">
        <v>161</v>
      </c>
      <c r="E45" s="49" t="s">
        <v>130</v>
      </c>
      <c r="F45" s="49">
        <v>97.41</v>
      </c>
      <c r="G45" s="50"/>
      <c r="H45" s="50"/>
      <c r="I45" s="51">
        <f t="shared" si="0"/>
        <v>0</v>
      </c>
      <c r="J45" s="51">
        <f t="shared" si="1"/>
        <v>0</v>
      </c>
      <c r="K45" s="51">
        <f t="shared" si="2"/>
        <v>0</v>
      </c>
    </row>
    <row r="46" spans="1:12" s="48" customFormat="1" x14ac:dyDescent="0.25">
      <c r="A46" s="78" t="s">
        <v>36</v>
      </c>
      <c r="B46" s="43"/>
      <c r="C46" s="44"/>
      <c r="D46" s="46" t="s">
        <v>37</v>
      </c>
      <c r="E46" s="43"/>
      <c r="F46" s="43"/>
      <c r="G46" s="52"/>
      <c r="H46" s="52"/>
      <c r="I46" s="47">
        <f>SUM(I47:I51)</f>
        <v>0</v>
      </c>
      <c r="J46" s="47">
        <f>SUM(J47:J51)</f>
        <v>0</v>
      </c>
      <c r="K46" s="47">
        <f t="shared" si="2"/>
        <v>0</v>
      </c>
    </row>
    <row r="47" spans="1:12" s="48" customFormat="1" ht="45" x14ac:dyDescent="0.25">
      <c r="A47" s="79" t="s">
        <v>38</v>
      </c>
      <c r="B47" s="61" t="s">
        <v>124</v>
      </c>
      <c r="C47" s="60">
        <v>87251</v>
      </c>
      <c r="D47" s="10" t="s">
        <v>174</v>
      </c>
      <c r="E47" s="49" t="s">
        <v>130</v>
      </c>
      <c r="F47" s="49">
        <v>14.5</v>
      </c>
      <c r="G47" s="50"/>
      <c r="H47" s="50"/>
      <c r="I47" s="51">
        <f t="shared" si="0"/>
        <v>0</v>
      </c>
      <c r="J47" s="51">
        <f t="shared" si="1"/>
        <v>0</v>
      </c>
      <c r="K47" s="51">
        <f t="shared" si="2"/>
        <v>0</v>
      </c>
      <c r="L47" s="71"/>
    </row>
    <row r="48" spans="1:12" s="48" customFormat="1" ht="30" x14ac:dyDescent="0.25">
      <c r="A48" s="79" t="s">
        <v>39</v>
      </c>
      <c r="B48" s="61" t="s">
        <v>124</v>
      </c>
      <c r="C48" s="22" t="s">
        <v>176</v>
      </c>
      <c r="D48" s="8" t="s">
        <v>175</v>
      </c>
      <c r="E48" s="49" t="s">
        <v>134</v>
      </c>
      <c r="F48" s="49">
        <v>23.55</v>
      </c>
      <c r="G48" s="50"/>
      <c r="H48" s="50"/>
      <c r="I48" s="51">
        <f>F48*G48</f>
        <v>0</v>
      </c>
      <c r="J48" s="51">
        <f>F48*H48</f>
        <v>0</v>
      </c>
      <c r="K48" s="51">
        <f>SUM(I48:J48)</f>
        <v>0</v>
      </c>
    </row>
    <row r="49" spans="1:11" s="48" customFormat="1" ht="30" x14ac:dyDescent="0.25">
      <c r="A49" s="79" t="s">
        <v>40</v>
      </c>
      <c r="B49" s="61" t="s">
        <v>132</v>
      </c>
      <c r="C49" s="60" t="s">
        <v>178</v>
      </c>
      <c r="D49" s="10" t="s">
        <v>181</v>
      </c>
      <c r="E49" s="49" t="s">
        <v>130</v>
      </c>
      <c r="F49" s="49">
        <v>29.5</v>
      </c>
      <c r="G49" s="50"/>
      <c r="H49" s="50"/>
      <c r="I49" s="51">
        <f t="shared" ref="I49:I58" si="3">F49*G49</f>
        <v>0</v>
      </c>
      <c r="J49" s="51">
        <f t="shared" ref="J49:J58" si="4">F49*H49</f>
        <v>0</v>
      </c>
      <c r="K49" s="51">
        <f t="shared" ref="K49:K58" si="5">SUM(I49:J49)</f>
        <v>0</v>
      </c>
    </row>
    <row r="50" spans="1:11" s="48" customFormat="1" x14ac:dyDescent="0.25">
      <c r="A50" s="79" t="s">
        <v>41</v>
      </c>
      <c r="B50" s="61" t="s">
        <v>132</v>
      </c>
      <c r="C50" s="60" t="s">
        <v>179</v>
      </c>
      <c r="D50" s="8" t="s">
        <v>182</v>
      </c>
      <c r="E50" s="49" t="s">
        <v>134</v>
      </c>
      <c r="F50" s="49">
        <v>20.100000000000001</v>
      </c>
      <c r="G50" s="50"/>
      <c r="H50" s="50"/>
      <c r="I50" s="51">
        <f t="shared" si="3"/>
        <v>0</v>
      </c>
      <c r="J50" s="51">
        <f t="shared" si="4"/>
        <v>0</v>
      </c>
      <c r="K50" s="51">
        <f t="shared" si="5"/>
        <v>0</v>
      </c>
    </row>
    <row r="51" spans="1:11" s="48" customFormat="1" ht="30" x14ac:dyDescent="0.25">
      <c r="A51" s="79" t="s">
        <v>42</v>
      </c>
      <c r="B51" s="61" t="s">
        <v>132</v>
      </c>
      <c r="C51" s="60" t="s">
        <v>180</v>
      </c>
      <c r="D51" s="10" t="s">
        <v>177</v>
      </c>
      <c r="E51" s="49" t="s">
        <v>130</v>
      </c>
      <c r="F51" s="49">
        <v>442.16</v>
      </c>
      <c r="G51" s="50"/>
      <c r="H51" s="50"/>
      <c r="I51" s="51">
        <f t="shared" si="3"/>
        <v>0</v>
      </c>
      <c r="J51" s="51">
        <f t="shared" si="4"/>
        <v>0</v>
      </c>
      <c r="K51" s="51">
        <f t="shared" si="5"/>
        <v>0</v>
      </c>
    </row>
    <row r="52" spans="1:11" s="48" customFormat="1" x14ac:dyDescent="0.25">
      <c r="A52" s="78" t="s">
        <v>43</v>
      </c>
      <c r="B52" s="43"/>
      <c r="C52" s="44"/>
      <c r="D52" s="46" t="s">
        <v>44</v>
      </c>
      <c r="E52" s="43"/>
      <c r="F52" s="43"/>
      <c r="G52" s="52"/>
      <c r="H52" s="52"/>
      <c r="I52" s="47">
        <f>SUM(I53:I64)</f>
        <v>0</v>
      </c>
      <c r="J52" s="47">
        <f>SUM(J53:J64)</f>
        <v>0</v>
      </c>
      <c r="K52" s="47">
        <f t="shared" si="5"/>
        <v>0</v>
      </c>
    </row>
    <row r="53" spans="1:11" s="48" customFormat="1" ht="30" x14ac:dyDescent="0.25">
      <c r="A53" s="79" t="s">
        <v>45</v>
      </c>
      <c r="B53" s="61" t="s">
        <v>132</v>
      </c>
      <c r="C53" s="60" t="s">
        <v>183</v>
      </c>
      <c r="D53" s="12" t="s">
        <v>184</v>
      </c>
      <c r="E53" s="49" t="s">
        <v>130</v>
      </c>
      <c r="F53" s="49">
        <v>13.34</v>
      </c>
      <c r="G53" s="50"/>
      <c r="H53" s="50"/>
      <c r="I53" s="51">
        <f t="shared" si="3"/>
        <v>0</v>
      </c>
      <c r="J53" s="51">
        <f t="shared" si="4"/>
        <v>0</v>
      </c>
      <c r="K53" s="51">
        <f t="shared" si="5"/>
        <v>0</v>
      </c>
    </row>
    <row r="54" spans="1:11" s="48" customFormat="1" x14ac:dyDescent="0.25">
      <c r="A54" s="79" t="s">
        <v>46</v>
      </c>
      <c r="B54" s="61" t="s">
        <v>310</v>
      </c>
      <c r="C54" s="60">
        <v>43626</v>
      </c>
      <c r="D54" s="12" t="s">
        <v>185</v>
      </c>
      <c r="E54" s="49" t="s">
        <v>138</v>
      </c>
      <c r="F54" s="49">
        <v>13.34</v>
      </c>
      <c r="G54" s="50"/>
      <c r="H54" s="50"/>
      <c r="I54" s="51">
        <f t="shared" si="3"/>
        <v>0</v>
      </c>
      <c r="J54" s="51">
        <f t="shared" si="4"/>
        <v>0</v>
      </c>
      <c r="K54" s="51">
        <f t="shared" si="5"/>
        <v>0</v>
      </c>
    </row>
    <row r="55" spans="1:11" s="48" customFormat="1" ht="30" x14ac:dyDescent="0.25">
      <c r="A55" s="79" t="s">
        <v>47</v>
      </c>
      <c r="B55" s="61" t="s">
        <v>124</v>
      </c>
      <c r="C55" s="21">
        <v>88485</v>
      </c>
      <c r="D55" s="12" t="s">
        <v>160</v>
      </c>
      <c r="E55" s="49" t="s">
        <v>130</v>
      </c>
      <c r="F55" s="49">
        <v>24.04</v>
      </c>
      <c r="G55" s="50"/>
      <c r="H55" s="50"/>
      <c r="I55" s="51">
        <f t="shared" si="3"/>
        <v>0</v>
      </c>
      <c r="J55" s="51">
        <f t="shared" si="4"/>
        <v>0</v>
      </c>
      <c r="K55" s="51">
        <f t="shared" si="5"/>
        <v>0</v>
      </c>
    </row>
    <row r="56" spans="1:11" s="48" customFormat="1" ht="30" x14ac:dyDescent="0.25">
      <c r="A56" s="79" t="s">
        <v>48</v>
      </c>
      <c r="B56" s="61" t="s">
        <v>124</v>
      </c>
      <c r="C56" s="20">
        <v>88489</v>
      </c>
      <c r="D56" s="9" t="s">
        <v>161</v>
      </c>
      <c r="E56" s="49" t="s">
        <v>130</v>
      </c>
      <c r="F56" s="49">
        <v>24.04</v>
      </c>
      <c r="G56" s="50"/>
      <c r="H56" s="50"/>
      <c r="I56" s="51">
        <f t="shared" si="3"/>
        <v>0</v>
      </c>
      <c r="J56" s="51">
        <f t="shared" si="4"/>
        <v>0</v>
      </c>
      <c r="K56" s="51">
        <f t="shared" si="5"/>
        <v>0</v>
      </c>
    </row>
    <row r="57" spans="1:11" s="48" customFormat="1" ht="45" x14ac:dyDescent="0.25">
      <c r="A57" s="79" t="s">
        <v>49</v>
      </c>
      <c r="B57" s="61" t="s">
        <v>310</v>
      </c>
      <c r="C57" s="60">
        <v>20232</v>
      </c>
      <c r="D57" s="12" t="s">
        <v>186</v>
      </c>
      <c r="E57" s="49" t="s">
        <v>134</v>
      </c>
      <c r="F57" s="49">
        <v>3</v>
      </c>
      <c r="G57" s="50"/>
      <c r="H57" s="50"/>
      <c r="I57" s="51">
        <f t="shared" si="3"/>
        <v>0</v>
      </c>
      <c r="J57" s="51">
        <f t="shared" si="4"/>
        <v>0</v>
      </c>
      <c r="K57" s="51">
        <f t="shared" si="5"/>
        <v>0</v>
      </c>
    </row>
    <row r="58" spans="1:11" s="48" customFormat="1" ht="30" x14ac:dyDescent="0.25">
      <c r="A58" s="79" t="s">
        <v>50</v>
      </c>
      <c r="B58" s="61" t="s">
        <v>310</v>
      </c>
      <c r="C58" s="60">
        <v>34747</v>
      </c>
      <c r="D58" s="12" t="s">
        <v>187</v>
      </c>
      <c r="E58" s="49" t="s">
        <v>134</v>
      </c>
      <c r="F58" s="49">
        <v>22</v>
      </c>
      <c r="G58" s="50"/>
      <c r="H58" s="50"/>
      <c r="I58" s="51">
        <f t="shared" si="3"/>
        <v>0</v>
      </c>
      <c r="J58" s="51">
        <f t="shared" si="4"/>
        <v>0</v>
      </c>
      <c r="K58" s="51">
        <f t="shared" si="5"/>
        <v>0</v>
      </c>
    </row>
    <row r="59" spans="1:11" s="48" customFormat="1" ht="75" x14ac:dyDescent="0.25">
      <c r="A59" s="79" t="s">
        <v>51</v>
      </c>
      <c r="B59" s="61" t="s">
        <v>310</v>
      </c>
      <c r="C59" s="22">
        <v>91314</v>
      </c>
      <c r="D59" s="12" t="s">
        <v>347</v>
      </c>
      <c r="E59" s="49" t="s">
        <v>6</v>
      </c>
      <c r="F59" s="49">
        <v>1</v>
      </c>
      <c r="G59" s="50"/>
      <c r="H59" s="50"/>
      <c r="I59" s="51">
        <f>F59*G59</f>
        <v>0</v>
      </c>
      <c r="J59" s="51">
        <f>F59*H59</f>
        <v>0</v>
      </c>
      <c r="K59" s="51">
        <f>SUM(I59:J59)</f>
        <v>0</v>
      </c>
    </row>
    <row r="60" spans="1:11" s="48" customFormat="1" ht="75" x14ac:dyDescent="0.25">
      <c r="A60" s="79" t="s">
        <v>52</v>
      </c>
      <c r="B60" s="61" t="s">
        <v>310</v>
      </c>
      <c r="C60" s="22">
        <v>91314</v>
      </c>
      <c r="D60" s="12" t="s">
        <v>348</v>
      </c>
      <c r="E60" s="49" t="s">
        <v>6</v>
      </c>
      <c r="F60" s="49">
        <v>1</v>
      </c>
      <c r="G60" s="50"/>
      <c r="H60" s="50"/>
      <c r="I60" s="51">
        <f>F60*G60</f>
        <v>0</v>
      </c>
      <c r="J60" s="51">
        <f>F60*H60</f>
        <v>0</v>
      </c>
      <c r="K60" s="51">
        <f>SUM(I60:J60)</f>
        <v>0</v>
      </c>
    </row>
    <row r="61" spans="1:11" s="48" customFormat="1" ht="45" x14ac:dyDescent="0.25">
      <c r="A61" s="79" t="s">
        <v>53</v>
      </c>
      <c r="B61" s="61" t="s">
        <v>132</v>
      </c>
      <c r="C61" s="60" t="s">
        <v>188</v>
      </c>
      <c r="D61" s="12" t="s">
        <v>190</v>
      </c>
      <c r="E61" s="49" t="s">
        <v>6</v>
      </c>
      <c r="F61" s="49">
        <v>1</v>
      </c>
      <c r="G61" s="50"/>
      <c r="H61" s="50"/>
      <c r="I61" s="51">
        <f t="shared" ref="I61:I87" si="6">F61*G61</f>
        <v>0</v>
      </c>
      <c r="J61" s="51">
        <f t="shared" ref="J61:J87" si="7">F61*H61</f>
        <v>0</v>
      </c>
      <c r="K61" s="51">
        <f t="shared" ref="K61:K75" si="8">SUM(I61:J61)</f>
        <v>0</v>
      </c>
    </row>
    <row r="62" spans="1:11" s="48" customFormat="1" ht="45" x14ac:dyDescent="0.25">
      <c r="A62" s="79" t="s">
        <v>54</v>
      </c>
      <c r="B62" s="61" t="s">
        <v>132</v>
      </c>
      <c r="C62" s="60" t="s">
        <v>224</v>
      </c>
      <c r="D62" s="12" t="s">
        <v>189</v>
      </c>
      <c r="E62" s="49" t="s">
        <v>6</v>
      </c>
      <c r="F62" s="49">
        <v>1</v>
      </c>
      <c r="G62" s="50"/>
      <c r="H62" s="50"/>
      <c r="I62" s="51">
        <f t="shared" si="6"/>
        <v>0</v>
      </c>
      <c r="J62" s="51">
        <f t="shared" si="7"/>
        <v>0</v>
      </c>
      <c r="K62" s="51">
        <f t="shared" si="8"/>
        <v>0</v>
      </c>
    </row>
    <row r="63" spans="1:11" s="48" customFormat="1" ht="60" x14ac:dyDescent="0.25">
      <c r="A63" s="79" t="s">
        <v>346</v>
      </c>
      <c r="B63" s="61" t="s">
        <v>124</v>
      </c>
      <c r="C63" s="60">
        <v>94570</v>
      </c>
      <c r="D63" s="12" t="s">
        <v>350</v>
      </c>
      <c r="E63" s="49" t="s">
        <v>130</v>
      </c>
      <c r="F63" s="49">
        <v>2</v>
      </c>
      <c r="G63" s="50"/>
      <c r="H63" s="50"/>
      <c r="I63" s="51">
        <f t="shared" ref="I63" si="9">F63*G63</f>
        <v>0</v>
      </c>
      <c r="J63" s="51">
        <f t="shared" ref="J63" si="10">F63*H63</f>
        <v>0</v>
      </c>
      <c r="K63" s="51">
        <f t="shared" ref="K63" si="11">SUM(I63:J63)</f>
        <v>0</v>
      </c>
    </row>
    <row r="64" spans="1:11" s="48" customFormat="1" ht="60" x14ac:dyDescent="0.25">
      <c r="A64" s="79" t="s">
        <v>349</v>
      </c>
      <c r="B64" s="61" t="s">
        <v>124</v>
      </c>
      <c r="C64" s="60">
        <v>94570</v>
      </c>
      <c r="D64" s="12" t="s">
        <v>351</v>
      </c>
      <c r="E64" s="49" t="s">
        <v>130</v>
      </c>
      <c r="F64" s="49">
        <v>2.6</v>
      </c>
      <c r="G64" s="50"/>
      <c r="H64" s="50"/>
      <c r="I64" s="51">
        <f t="shared" si="6"/>
        <v>0</v>
      </c>
      <c r="J64" s="51">
        <f t="shared" si="7"/>
        <v>0</v>
      </c>
      <c r="K64" s="51">
        <f t="shared" si="8"/>
        <v>0</v>
      </c>
    </row>
    <row r="65" spans="1:11" s="48" customFormat="1" x14ac:dyDescent="0.25">
      <c r="A65" s="78" t="s">
        <v>55</v>
      </c>
      <c r="B65" s="43"/>
      <c r="C65" s="44"/>
      <c r="D65" s="46" t="s">
        <v>56</v>
      </c>
      <c r="E65" s="43"/>
      <c r="F65" s="43"/>
      <c r="G65" s="52"/>
      <c r="H65" s="52"/>
      <c r="I65" s="47">
        <f>SUM(I66:I68)</f>
        <v>0</v>
      </c>
      <c r="J65" s="47">
        <f>SUM(J66:J68)</f>
        <v>0</v>
      </c>
      <c r="K65" s="47">
        <f t="shared" si="8"/>
        <v>0</v>
      </c>
    </row>
    <row r="66" spans="1:11" s="48" customFormat="1" ht="45" x14ac:dyDescent="0.25">
      <c r="A66" s="79" t="s">
        <v>57</v>
      </c>
      <c r="B66" s="61" t="s">
        <v>310</v>
      </c>
      <c r="C66" s="22" t="s">
        <v>192</v>
      </c>
      <c r="D66" s="8" t="s">
        <v>191</v>
      </c>
      <c r="E66" s="49" t="s">
        <v>6</v>
      </c>
      <c r="F66" s="49">
        <v>2</v>
      </c>
      <c r="G66" s="50"/>
      <c r="H66" s="50"/>
      <c r="I66" s="51">
        <f t="shared" si="6"/>
        <v>0</v>
      </c>
      <c r="J66" s="51">
        <f t="shared" si="7"/>
        <v>0</v>
      </c>
      <c r="K66" s="51">
        <f t="shared" si="8"/>
        <v>0</v>
      </c>
    </row>
    <row r="67" spans="1:11" s="48" customFormat="1" ht="45" x14ac:dyDescent="0.25">
      <c r="A67" s="79" t="s">
        <v>58</v>
      </c>
      <c r="B67" s="61" t="s">
        <v>310</v>
      </c>
      <c r="C67" s="22">
        <v>86937</v>
      </c>
      <c r="D67" s="14" t="s">
        <v>193</v>
      </c>
      <c r="E67" s="49" t="s">
        <v>6</v>
      </c>
      <c r="F67" s="49">
        <v>1</v>
      </c>
      <c r="G67" s="50"/>
      <c r="H67" s="50"/>
      <c r="I67" s="51">
        <f t="shared" si="6"/>
        <v>0</v>
      </c>
      <c r="J67" s="51">
        <f t="shared" si="7"/>
        <v>0</v>
      </c>
      <c r="K67" s="51">
        <f t="shared" si="8"/>
        <v>0</v>
      </c>
    </row>
    <row r="68" spans="1:11" s="48" customFormat="1" ht="30" x14ac:dyDescent="0.25">
      <c r="A68" s="79" t="s">
        <v>267</v>
      </c>
      <c r="B68" s="61" t="s">
        <v>124</v>
      </c>
      <c r="C68" s="22" t="s">
        <v>266</v>
      </c>
      <c r="D68" s="15" t="s">
        <v>265</v>
      </c>
      <c r="E68" s="49" t="s">
        <v>6</v>
      </c>
      <c r="F68" s="49">
        <v>1</v>
      </c>
      <c r="G68" s="50"/>
      <c r="H68" s="50"/>
      <c r="I68" s="51">
        <f t="shared" si="6"/>
        <v>0</v>
      </c>
      <c r="J68" s="51">
        <f t="shared" si="7"/>
        <v>0</v>
      </c>
      <c r="K68" s="51">
        <f t="shared" si="8"/>
        <v>0</v>
      </c>
    </row>
    <row r="69" spans="1:11" s="48" customFormat="1" x14ac:dyDescent="0.25">
      <c r="A69" s="78" t="s">
        <v>59</v>
      </c>
      <c r="B69" s="43"/>
      <c r="C69" s="44"/>
      <c r="D69" s="46" t="s">
        <v>60</v>
      </c>
      <c r="E69" s="43"/>
      <c r="F69" s="43"/>
      <c r="G69" s="52"/>
      <c r="H69" s="52"/>
      <c r="I69" s="47">
        <f>SUM(I70:I75)</f>
        <v>0</v>
      </c>
      <c r="J69" s="47">
        <f>SUM(J70:J75)</f>
        <v>0</v>
      </c>
      <c r="K69" s="47">
        <f t="shared" si="8"/>
        <v>0</v>
      </c>
    </row>
    <row r="70" spans="1:11" s="48" customFormat="1" ht="30" x14ac:dyDescent="0.25">
      <c r="A70" s="79" t="s">
        <v>61</v>
      </c>
      <c r="B70" s="61" t="s">
        <v>124</v>
      </c>
      <c r="C70" s="22" t="s">
        <v>195</v>
      </c>
      <c r="D70" s="8" t="s">
        <v>194</v>
      </c>
      <c r="E70" s="49" t="s">
        <v>134</v>
      </c>
      <c r="F70" s="49">
        <v>1</v>
      </c>
      <c r="G70" s="50"/>
      <c r="H70" s="50"/>
      <c r="I70" s="51">
        <f t="shared" si="6"/>
        <v>0</v>
      </c>
      <c r="J70" s="51">
        <f t="shared" si="7"/>
        <v>0</v>
      </c>
      <c r="K70" s="51">
        <f t="shared" si="8"/>
        <v>0</v>
      </c>
    </row>
    <row r="71" spans="1:11" s="48" customFormat="1" ht="30" x14ac:dyDescent="0.25">
      <c r="A71" s="79" t="s">
        <v>62</v>
      </c>
      <c r="B71" s="61" t="s">
        <v>124</v>
      </c>
      <c r="C71" s="22" t="s">
        <v>197</v>
      </c>
      <c r="D71" s="8" t="s">
        <v>196</v>
      </c>
      <c r="E71" s="49" t="s">
        <v>134</v>
      </c>
      <c r="F71" s="49">
        <v>1</v>
      </c>
      <c r="G71" s="50"/>
      <c r="H71" s="50"/>
      <c r="I71" s="51">
        <f t="shared" si="6"/>
        <v>0</v>
      </c>
      <c r="J71" s="51">
        <f t="shared" si="7"/>
        <v>0</v>
      </c>
      <c r="K71" s="51">
        <f t="shared" si="8"/>
        <v>0</v>
      </c>
    </row>
    <row r="72" spans="1:11" s="48" customFormat="1" ht="45" x14ac:dyDescent="0.25">
      <c r="A72" s="79" t="s">
        <v>63</v>
      </c>
      <c r="B72" s="61" t="s">
        <v>124</v>
      </c>
      <c r="C72" s="22" t="s">
        <v>199</v>
      </c>
      <c r="D72" s="8" t="s">
        <v>198</v>
      </c>
      <c r="E72" s="49" t="s">
        <v>6</v>
      </c>
      <c r="F72" s="49">
        <v>1</v>
      </c>
      <c r="G72" s="50"/>
      <c r="H72" s="50"/>
      <c r="I72" s="51">
        <f t="shared" si="6"/>
        <v>0</v>
      </c>
      <c r="J72" s="51">
        <f t="shared" si="7"/>
        <v>0</v>
      </c>
      <c r="K72" s="51">
        <f t="shared" si="8"/>
        <v>0</v>
      </c>
    </row>
    <row r="73" spans="1:11" s="48" customFormat="1" ht="45" x14ac:dyDescent="0.25">
      <c r="A73" s="79" t="s">
        <v>64</v>
      </c>
      <c r="B73" s="61" t="s">
        <v>124</v>
      </c>
      <c r="C73" s="22" t="s">
        <v>201</v>
      </c>
      <c r="D73" s="8" t="s">
        <v>200</v>
      </c>
      <c r="E73" s="49" t="s">
        <v>134</v>
      </c>
      <c r="F73" s="49">
        <v>1.4</v>
      </c>
      <c r="G73" s="50"/>
      <c r="H73" s="50"/>
      <c r="I73" s="51">
        <f t="shared" si="6"/>
        <v>0</v>
      </c>
      <c r="J73" s="51">
        <f t="shared" si="7"/>
        <v>0</v>
      </c>
      <c r="K73" s="51">
        <f t="shared" si="8"/>
        <v>0</v>
      </c>
    </row>
    <row r="74" spans="1:11" s="48" customFormat="1" ht="45" x14ac:dyDescent="0.25">
      <c r="A74" s="79" t="s">
        <v>65</v>
      </c>
      <c r="B74" s="61" t="s">
        <v>124</v>
      </c>
      <c r="C74" s="22" t="s">
        <v>203</v>
      </c>
      <c r="D74" s="8" t="s">
        <v>202</v>
      </c>
      <c r="E74" s="49" t="s">
        <v>134</v>
      </c>
      <c r="F74" s="49">
        <v>1.2</v>
      </c>
      <c r="G74" s="50"/>
      <c r="H74" s="50"/>
      <c r="I74" s="51">
        <f t="shared" si="6"/>
        <v>0</v>
      </c>
      <c r="J74" s="51">
        <f t="shared" si="7"/>
        <v>0</v>
      </c>
      <c r="K74" s="51">
        <f t="shared" si="8"/>
        <v>0</v>
      </c>
    </row>
    <row r="75" spans="1:11" s="48" customFormat="1" ht="45" x14ac:dyDescent="0.25">
      <c r="A75" s="79" t="s">
        <v>66</v>
      </c>
      <c r="B75" s="61" t="s">
        <v>124</v>
      </c>
      <c r="C75" s="22" t="s">
        <v>205</v>
      </c>
      <c r="D75" s="8" t="s">
        <v>204</v>
      </c>
      <c r="E75" s="49" t="s">
        <v>134</v>
      </c>
      <c r="F75" s="49">
        <v>0.8</v>
      </c>
      <c r="G75" s="50"/>
      <c r="H75" s="50"/>
      <c r="I75" s="51">
        <f t="shared" si="6"/>
        <v>0</v>
      </c>
      <c r="J75" s="51">
        <f t="shared" si="7"/>
        <v>0</v>
      </c>
      <c r="K75" s="51">
        <f t="shared" si="8"/>
        <v>0</v>
      </c>
    </row>
    <row r="76" spans="1:11" s="48" customFormat="1" x14ac:dyDescent="0.25">
      <c r="A76" s="78" t="s">
        <v>67</v>
      </c>
      <c r="B76" s="43"/>
      <c r="C76" s="44"/>
      <c r="D76" s="46" t="s">
        <v>68</v>
      </c>
      <c r="E76" s="43"/>
      <c r="F76" s="43"/>
      <c r="G76" s="52"/>
      <c r="H76" s="52"/>
      <c r="I76" s="47">
        <f>SUM(I77:I79)</f>
        <v>0</v>
      </c>
      <c r="J76" s="47">
        <f>SUM(J77:J79)</f>
        <v>0</v>
      </c>
      <c r="K76" s="47">
        <f t="shared" ref="K76:K81" si="12">SUM(I76:J76)</f>
        <v>0</v>
      </c>
    </row>
    <row r="77" spans="1:11" s="48" customFormat="1" ht="45" x14ac:dyDescent="0.25">
      <c r="A77" s="79" t="s">
        <v>69</v>
      </c>
      <c r="B77" s="61" t="s">
        <v>310</v>
      </c>
      <c r="C77" s="22" t="s">
        <v>207</v>
      </c>
      <c r="D77" s="8" t="s">
        <v>206</v>
      </c>
      <c r="E77" s="49" t="s">
        <v>6</v>
      </c>
      <c r="F77" s="49">
        <v>1</v>
      </c>
      <c r="G77" s="50"/>
      <c r="H77" s="50"/>
      <c r="I77" s="51">
        <f t="shared" si="6"/>
        <v>0</v>
      </c>
      <c r="J77" s="51">
        <f t="shared" si="7"/>
        <v>0</v>
      </c>
      <c r="K77" s="51">
        <f t="shared" si="12"/>
        <v>0</v>
      </c>
    </row>
    <row r="78" spans="1:11" s="48" customFormat="1" ht="45" x14ac:dyDescent="0.25">
      <c r="A78" s="79" t="s">
        <v>70</v>
      </c>
      <c r="B78" s="61" t="s">
        <v>310</v>
      </c>
      <c r="C78" s="22" t="s">
        <v>209</v>
      </c>
      <c r="D78" s="8" t="s">
        <v>208</v>
      </c>
      <c r="E78" s="49" t="s">
        <v>6</v>
      </c>
      <c r="F78" s="49">
        <v>1</v>
      </c>
      <c r="G78" s="50"/>
      <c r="H78" s="50"/>
      <c r="I78" s="51">
        <f t="shared" si="6"/>
        <v>0</v>
      </c>
      <c r="J78" s="51">
        <f t="shared" si="7"/>
        <v>0</v>
      </c>
      <c r="K78" s="51">
        <f t="shared" si="12"/>
        <v>0</v>
      </c>
    </row>
    <row r="79" spans="1:11" s="48" customFormat="1" ht="30" x14ac:dyDescent="0.25">
      <c r="A79" s="79" t="s">
        <v>366</v>
      </c>
      <c r="B79" s="61" t="s">
        <v>124</v>
      </c>
      <c r="C79" s="21" t="s">
        <v>211</v>
      </c>
      <c r="D79" s="10" t="s">
        <v>210</v>
      </c>
      <c r="E79" s="49" t="s">
        <v>134</v>
      </c>
      <c r="F79" s="49">
        <v>6.7</v>
      </c>
      <c r="G79" s="50"/>
      <c r="H79" s="50"/>
      <c r="I79" s="51">
        <f t="shared" si="6"/>
        <v>0</v>
      </c>
      <c r="J79" s="51">
        <f t="shared" si="7"/>
        <v>0</v>
      </c>
      <c r="K79" s="51">
        <f t="shared" si="12"/>
        <v>0</v>
      </c>
    </row>
    <row r="80" spans="1:11" s="48" customFormat="1" x14ac:dyDescent="0.25">
      <c r="A80" s="78" t="s">
        <v>71</v>
      </c>
      <c r="B80" s="43"/>
      <c r="C80" s="44"/>
      <c r="D80" s="46" t="s">
        <v>72</v>
      </c>
      <c r="E80" s="43"/>
      <c r="F80" s="43"/>
      <c r="G80" s="52"/>
      <c r="H80" s="52"/>
      <c r="I80" s="47">
        <f>SUM(I81:I87)</f>
        <v>0</v>
      </c>
      <c r="J80" s="47">
        <f>SUM(J81:J87)</f>
        <v>0</v>
      </c>
      <c r="K80" s="47">
        <f t="shared" si="12"/>
        <v>0</v>
      </c>
    </row>
    <row r="81" spans="1:11" s="48" customFormat="1" ht="45" x14ac:dyDescent="0.25">
      <c r="A81" s="79" t="s">
        <v>73</v>
      </c>
      <c r="B81" s="61" t="s">
        <v>124</v>
      </c>
      <c r="C81" s="22" t="s">
        <v>213</v>
      </c>
      <c r="D81" s="8" t="s">
        <v>212</v>
      </c>
      <c r="E81" s="49" t="s">
        <v>6</v>
      </c>
      <c r="F81" s="49">
        <v>1</v>
      </c>
      <c r="G81" s="50"/>
      <c r="H81" s="50"/>
      <c r="I81" s="51">
        <f t="shared" si="6"/>
        <v>0</v>
      </c>
      <c r="J81" s="51">
        <f t="shared" si="7"/>
        <v>0</v>
      </c>
      <c r="K81" s="51">
        <f t="shared" si="12"/>
        <v>0</v>
      </c>
    </row>
    <row r="82" spans="1:11" s="48" customFormat="1" ht="30" x14ac:dyDescent="0.25">
      <c r="A82" s="79" t="s">
        <v>74</v>
      </c>
      <c r="B82" s="61" t="s">
        <v>124</v>
      </c>
      <c r="C82" s="22" t="s">
        <v>215</v>
      </c>
      <c r="D82" s="8" t="s">
        <v>214</v>
      </c>
      <c r="E82" s="49" t="s">
        <v>6</v>
      </c>
      <c r="F82" s="49">
        <v>6</v>
      </c>
      <c r="G82" s="50"/>
      <c r="H82" s="50"/>
      <c r="I82" s="51">
        <f t="shared" si="6"/>
        <v>0</v>
      </c>
      <c r="J82" s="51">
        <f t="shared" si="7"/>
        <v>0</v>
      </c>
      <c r="K82" s="51">
        <f t="shared" ref="K82:K87" si="13">SUM(I82:J82)</f>
        <v>0</v>
      </c>
    </row>
    <row r="83" spans="1:11" s="48" customFormat="1" ht="30" x14ac:dyDescent="0.25">
      <c r="A83" s="79" t="s">
        <v>75</v>
      </c>
      <c r="B83" s="61" t="s">
        <v>132</v>
      </c>
      <c r="C83" s="22" t="s">
        <v>308</v>
      </c>
      <c r="D83" s="8" t="s">
        <v>309</v>
      </c>
      <c r="E83" s="49" t="s">
        <v>6</v>
      </c>
      <c r="F83" s="49">
        <v>53</v>
      </c>
      <c r="G83" s="50"/>
      <c r="H83" s="50"/>
      <c r="I83" s="51">
        <f t="shared" si="6"/>
        <v>0</v>
      </c>
      <c r="J83" s="51">
        <f t="shared" si="7"/>
        <v>0</v>
      </c>
      <c r="K83" s="51">
        <f t="shared" si="13"/>
        <v>0</v>
      </c>
    </row>
    <row r="84" spans="1:11" s="48" customFormat="1" ht="30" x14ac:dyDescent="0.25">
      <c r="A84" s="79" t="s">
        <v>76</v>
      </c>
      <c r="B84" s="61" t="s">
        <v>310</v>
      </c>
      <c r="C84" s="60">
        <v>39245</v>
      </c>
      <c r="D84" s="14" t="s">
        <v>216</v>
      </c>
      <c r="E84" s="49" t="s">
        <v>134</v>
      </c>
      <c r="F84" s="49">
        <v>150</v>
      </c>
      <c r="G84" s="50"/>
      <c r="H84" s="50"/>
      <c r="I84" s="51">
        <f t="shared" si="6"/>
        <v>0</v>
      </c>
      <c r="J84" s="51">
        <f t="shared" si="7"/>
        <v>0</v>
      </c>
      <c r="K84" s="51">
        <f t="shared" si="13"/>
        <v>0</v>
      </c>
    </row>
    <row r="85" spans="1:11" s="48" customFormat="1" ht="45" x14ac:dyDescent="0.25">
      <c r="A85" s="79" t="s">
        <v>77</v>
      </c>
      <c r="B85" s="61" t="s">
        <v>124</v>
      </c>
      <c r="C85" s="21" t="s">
        <v>218</v>
      </c>
      <c r="D85" s="10" t="s">
        <v>217</v>
      </c>
      <c r="E85" s="49" t="s">
        <v>134</v>
      </c>
      <c r="F85" s="49">
        <v>300</v>
      </c>
      <c r="G85" s="50"/>
      <c r="H85" s="50"/>
      <c r="I85" s="51">
        <f t="shared" si="6"/>
        <v>0</v>
      </c>
      <c r="J85" s="51">
        <f t="shared" si="7"/>
        <v>0</v>
      </c>
      <c r="K85" s="51">
        <f t="shared" si="13"/>
        <v>0</v>
      </c>
    </row>
    <row r="86" spans="1:11" s="48" customFormat="1" ht="45" x14ac:dyDescent="0.25">
      <c r="A86" s="79" t="s">
        <v>221</v>
      </c>
      <c r="B86" s="61" t="s">
        <v>124</v>
      </c>
      <c r="C86" s="21">
        <v>91926</v>
      </c>
      <c r="D86" s="10" t="s">
        <v>219</v>
      </c>
      <c r="E86" s="49" t="s">
        <v>134</v>
      </c>
      <c r="F86" s="49">
        <v>300</v>
      </c>
      <c r="G86" s="50"/>
      <c r="H86" s="50"/>
      <c r="I86" s="51">
        <f t="shared" si="6"/>
        <v>0</v>
      </c>
      <c r="J86" s="51">
        <f t="shared" si="7"/>
        <v>0</v>
      </c>
      <c r="K86" s="51">
        <f t="shared" si="13"/>
        <v>0</v>
      </c>
    </row>
    <row r="87" spans="1:11" s="48" customFormat="1" ht="30" x14ac:dyDescent="0.25">
      <c r="A87" s="79" t="s">
        <v>222</v>
      </c>
      <c r="B87" s="61" t="s">
        <v>310</v>
      </c>
      <c r="C87" s="21">
        <v>12001</v>
      </c>
      <c r="D87" s="14" t="s">
        <v>220</v>
      </c>
      <c r="E87" s="49" t="s">
        <v>6</v>
      </c>
      <c r="F87" s="49">
        <v>53</v>
      </c>
      <c r="G87" s="50"/>
      <c r="H87" s="50"/>
      <c r="I87" s="51">
        <f t="shared" si="6"/>
        <v>0</v>
      </c>
      <c r="J87" s="51">
        <f t="shared" si="7"/>
        <v>0</v>
      </c>
      <c r="K87" s="51">
        <f t="shared" si="13"/>
        <v>0</v>
      </c>
    </row>
    <row r="88" spans="1:11" s="48" customFormat="1" ht="15.75" x14ac:dyDescent="0.25">
      <c r="A88" s="86" t="s">
        <v>78</v>
      </c>
      <c r="B88" s="105" t="s">
        <v>234</v>
      </c>
      <c r="C88" s="105"/>
      <c r="D88" s="105"/>
      <c r="E88" s="105"/>
      <c r="F88" s="105"/>
      <c r="G88" s="105"/>
      <c r="H88" s="105"/>
      <c r="I88" s="105"/>
      <c r="J88" s="105"/>
      <c r="K88" s="53">
        <f>K89+K102+K109+K114+K122+K128+K142+K154+K165+K170+K180</f>
        <v>0</v>
      </c>
    </row>
    <row r="89" spans="1:11" s="48" customFormat="1" x14ac:dyDescent="0.25">
      <c r="A89" s="78" t="s">
        <v>79</v>
      </c>
      <c r="B89" s="43"/>
      <c r="C89" s="44"/>
      <c r="D89" s="46" t="s">
        <v>229</v>
      </c>
      <c r="E89" s="46"/>
      <c r="F89" s="46"/>
      <c r="G89" s="46"/>
      <c r="H89" s="46"/>
      <c r="I89" s="54">
        <f>SUM(I90:I101)</f>
        <v>0</v>
      </c>
      <c r="J89" s="54">
        <f>SUM(J90:J101)</f>
        <v>0</v>
      </c>
      <c r="K89" s="47">
        <f>SUM(I89:J89)</f>
        <v>0</v>
      </c>
    </row>
    <row r="90" spans="1:11" s="48" customFormat="1" ht="30" x14ac:dyDescent="0.25">
      <c r="A90" s="79" t="s">
        <v>80</v>
      </c>
      <c r="B90" s="61" t="s">
        <v>124</v>
      </c>
      <c r="C90" s="60">
        <v>101176</v>
      </c>
      <c r="D90" s="6" t="s">
        <v>135</v>
      </c>
      <c r="E90" s="49" t="s">
        <v>134</v>
      </c>
      <c r="F90" s="49">
        <v>37.5</v>
      </c>
      <c r="G90" s="50"/>
      <c r="H90" s="50"/>
      <c r="I90" s="55">
        <f t="shared" ref="I90:I108" si="14">F90*G90</f>
        <v>0</v>
      </c>
      <c r="J90" s="55">
        <f t="shared" ref="J90:J108" si="15">F90*H90</f>
        <v>0</v>
      </c>
      <c r="K90" s="51">
        <f>SUM(I90:J90)</f>
        <v>0</v>
      </c>
    </row>
    <row r="91" spans="1:11" s="48" customFormat="1" ht="30" x14ac:dyDescent="0.25">
      <c r="A91" s="79" t="s">
        <v>81</v>
      </c>
      <c r="B91" s="61" t="s">
        <v>124</v>
      </c>
      <c r="C91" s="19">
        <v>96523</v>
      </c>
      <c r="D91" s="7" t="s">
        <v>139</v>
      </c>
      <c r="E91" s="49" t="s">
        <v>142</v>
      </c>
      <c r="F91" s="49">
        <v>6.23</v>
      </c>
      <c r="G91" s="50"/>
      <c r="H91" s="50"/>
      <c r="I91" s="55">
        <f t="shared" si="14"/>
        <v>0</v>
      </c>
      <c r="J91" s="55">
        <f t="shared" si="15"/>
        <v>0</v>
      </c>
      <c r="K91" s="51">
        <f t="shared" ref="K91:K101" si="16">SUM(I91:J91)</f>
        <v>0</v>
      </c>
    </row>
    <row r="92" spans="1:11" s="48" customFormat="1" ht="30" x14ac:dyDescent="0.25">
      <c r="A92" s="79" t="s">
        <v>82</v>
      </c>
      <c r="B92" s="61" t="s">
        <v>124</v>
      </c>
      <c r="C92" s="60">
        <v>96546</v>
      </c>
      <c r="D92" s="6" t="s">
        <v>137</v>
      </c>
      <c r="E92" s="49" t="s">
        <v>138</v>
      </c>
      <c r="F92" s="49">
        <v>318.37</v>
      </c>
      <c r="G92" s="50"/>
      <c r="H92" s="50"/>
      <c r="I92" s="55">
        <f t="shared" si="14"/>
        <v>0</v>
      </c>
      <c r="J92" s="55">
        <f t="shared" si="15"/>
        <v>0</v>
      </c>
      <c r="K92" s="51">
        <f t="shared" si="16"/>
        <v>0</v>
      </c>
    </row>
    <row r="93" spans="1:11" s="48" customFormat="1" ht="30" x14ac:dyDescent="0.25">
      <c r="A93" s="79" t="s">
        <v>83</v>
      </c>
      <c r="B93" s="61" t="s">
        <v>124</v>
      </c>
      <c r="C93" s="22" t="s">
        <v>154</v>
      </c>
      <c r="D93" s="8" t="s">
        <v>153</v>
      </c>
      <c r="E93" s="49" t="s">
        <v>138</v>
      </c>
      <c r="F93" s="49">
        <v>48.04</v>
      </c>
      <c r="G93" s="50"/>
      <c r="H93" s="50"/>
      <c r="I93" s="55">
        <f t="shared" si="14"/>
        <v>0</v>
      </c>
      <c r="J93" s="55">
        <f t="shared" si="15"/>
        <v>0</v>
      </c>
      <c r="K93" s="51">
        <f t="shared" si="16"/>
        <v>0</v>
      </c>
    </row>
    <row r="94" spans="1:11" s="48" customFormat="1" ht="30" x14ac:dyDescent="0.25">
      <c r="A94" s="79" t="s">
        <v>84</v>
      </c>
      <c r="B94" s="61" t="s">
        <v>124</v>
      </c>
      <c r="C94" s="19" t="s">
        <v>141</v>
      </c>
      <c r="D94" s="7" t="s">
        <v>140</v>
      </c>
      <c r="E94" s="49" t="s">
        <v>142</v>
      </c>
      <c r="F94" s="49">
        <v>10.18</v>
      </c>
      <c r="G94" s="50"/>
      <c r="H94" s="50"/>
      <c r="I94" s="55">
        <f t="shared" si="14"/>
        <v>0</v>
      </c>
      <c r="J94" s="55">
        <f t="shared" si="15"/>
        <v>0</v>
      </c>
      <c r="K94" s="51">
        <f t="shared" si="16"/>
        <v>0</v>
      </c>
    </row>
    <row r="95" spans="1:11" s="48" customFormat="1" ht="30" x14ac:dyDescent="0.25">
      <c r="A95" s="79" t="s">
        <v>85</v>
      </c>
      <c r="B95" s="61" t="s">
        <v>124</v>
      </c>
      <c r="C95" s="19">
        <v>103670</v>
      </c>
      <c r="D95" s="7" t="s">
        <v>146</v>
      </c>
      <c r="E95" s="49" t="s">
        <v>142</v>
      </c>
      <c r="F95" s="49">
        <v>10.18</v>
      </c>
      <c r="G95" s="50"/>
      <c r="H95" s="50"/>
      <c r="I95" s="55">
        <f t="shared" si="14"/>
        <v>0</v>
      </c>
      <c r="J95" s="55">
        <f t="shared" si="15"/>
        <v>0</v>
      </c>
      <c r="K95" s="51">
        <f t="shared" si="16"/>
        <v>0</v>
      </c>
    </row>
    <row r="96" spans="1:11" s="48" customFormat="1" ht="45" x14ac:dyDescent="0.25">
      <c r="A96" s="79" t="s">
        <v>95</v>
      </c>
      <c r="B96" s="61" t="s">
        <v>132</v>
      </c>
      <c r="C96" s="60" t="s">
        <v>311</v>
      </c>
      <c r="D96" s="8" t="s">
        <v>223</v>
      </c>
      <c r="E96" s="49" t="s">
        <v>130</v>
      </c>
      <c r="F96" s="49">
        <v>44</v>
      </c>
      <c r="G96" s="50"/>
      <c r="H96" s="50"/>
      <c r="I96" s="55">
        <f t="shared" si="14"/>
        <v>0</v>
      </c>
      <c r="J96" s="55">
        <f t="shared" si="15"/>
        <v>0</v>
      </c>
      <c r="K96" s="51">
        <f t="shared" si="16"/>
        <v>0</v>
      </c>
    </row>
    <row r="97" spans="1:11" s="48" customFormat="1" ht="45" x14ac:dyDescent="0.25">
      <c r="A97" s="79" t="s">
        <v>96</v>
      </c>
      <c r="B97" s="61" t="s">
        <v>124</v>
      </c>
      <c r="C97" s="19">
        <v>92762</v>
      </c>
      <c r="D97" s="14" t="s">
        <v>155</v>
      </c>
      <c r="E97" s="49" t="s">
        <v>138</v>
      </c>
      <c r="F97" s="49">
        <v>125.86</v>
      </c>
      <c r="G97" s="50"/>
      <c r="H97" s="50"/>
      <c r="I97" s="55">
        <f t="shared" si="14"/>
        <v>0</v>
      </c>
      <c r="J97" s="55">
        <f t="shared" si="15"/>
        <v>0</v>
      </c>
      <c r="K97" s="51">
        <f t="shared" si="16"/>
        <v>0</v>
      </c>
    </row>
    <row r="98" spans="1:11" s="48" customFormat="1" ht="45" x14ac:dyDescent="0.25">
      <c r="A98" s="79" t="s">
        <v>230</v>
      </c>
      <c r="B98" s="61" t="s">
        <v>124</v>
      </c>
      <c r="C98" s="19">
        <v>92759</v>
      </c>
      <c r="D98" s="7" t="s">
        <v>143</v>
      </c>
      <c r="E98" s="49" t="s">
        <v>138</v>
      </c>
      <c r="F98" s="49">
        <v>36.96</v>
      </c>
      <c r="G98" s="50"/>
      <c r="H98" s="50"/>
      <c r="I98" s="55">
        <f t="shared" si="14"/>
        <v>0</v>
      </c>
      <c r="J98" s="55">
        <f t="shared" si="15"/>
        <v>0</v>
      </c>
      <c r="K98" s="51">
        <f t="shared" si="16"/>
        <v>0</v>
      </c>
    </row>
    <row r="99" spans="1:11" s="48" customFormat="1" ht="30" x14ac:dyDescent="0.25">
      <c r="A99" s="79" t="s">
        <v>231</v>
      </c>
      <c r="B99" s="61" t="s">
        <v>124</v>
      </c>
      <c r="C99" s="19" t="s">
        <v>141</v>
      </c>
      <c r="D99" s="7" t="s">
        <v>140</v>
      </c>
      <c r="E99" s="49" t="s">
        <v>142</v>
      </c>
      <c r="F99" s="49">
        <v>2.5</v>
      </c>
      <c r="G99" s="50"/>
      <c r="H99" s="50"/>
      <c r="I99" s="55">
        <f t="shared" si="14"/>
        <v>0</v>
      </c>
      <c r="J99" s="55">
        <f t="shared" si="15"/>
        <v>0</v>
      </c>
      <c r="K99" s="51">
        <f t="shared" si="16"/>
        <v>0</v>
      </c>
    </row>
    <row r="100" spans="1:11" s="48" customFormat="1" ht="45" x14ac:dyDescent="0.25">
      <c r="A100" s="79" t="s">
        <v>232</v>
      </c>
      <c r="B100" s="61" t="s">
        <v>124</v>
      </c>
      <c r="C100" s="19">
        <v>92413</v>
      </c>
      <c r="D100" s="7" t="s">
        <v>145</v>
      </c>
      <c r="E100" s="49" t="s">
        <v>130</v>
      </c>
      <c r="F100" s="49">
        <v>30.42</v>
      </c>
      <c r="G100" s="50"/>
      <c r="H100" s="50"/>
      <c r="I100" s="55">
        <f t="shared" si="14"/>
        <v>0</v>
      </c>
      <c r="J100" s="55">
        <f t="shared" si="15"/>
        <v>0</v>
      </c>
      <c r="K100" s="51">
        <f t="shared" si="16"/>
        <v>0</v>
      </c>
    </row>
    <row r="101" spans="1:11" s="48" customFormat="1" ht="30" x14ac:dyDescent="0.25">
      <c r="A101" s="79" t="s">
        <v>233</v>
      </c>
      <c r="B101" s="61" t="s">
        <v>124</v>
      </c>
      <c r="C101" s="19">
        <v>103670</v>
      </c>
      <c r="D101" s="7" t="s">
        <v>146</v>
      </c>
      <c r="E101" s="49" t="s">
        <v>142</v>
      </c>
      <c r="F101" s="49">
        <v>2.5</v>
      </c>
      <c r="G101" s="50"/>
      <c r="H101" s="50"/>
      <c r="I101" s="55">
        <f t="shared" si="14"/>
        <v>0</v>
      </c>
      <c r="J101" s="55">
        <f t="shared" si="15"/>
        <v>0</v>
      </c>
      <c r="K101" s="51">
        <f t="shared" si="16"/>
        <v>0</v>
      </c>
    </row>
    <row r="102" spans="1:11" s="48" customFormat="1" x14ac:dyDescent="0.25">
      <c r="A102" s="78" t="s">
        <v>86</v>
      </c>
      <c r="B102" s="43"/>
      <c r="C102" s="44"/>
      <c r="D102" s="46" t="s">
        <v>225</v>
      </c>
      <c r="E102" s="43"/>
      <c r="F102" s="46"/>
      <c r="G102" s="46"/>
      <c r="H102" s="46"/>
      <c r="I102" s="54">
        <f>SUM(I103:I108)</f>
        <v>0</v>
      </c>
      <c r="J102" s="54">
        <f>SUM(J103:J108)</f>
        <v>0</v>
      </c>
      <c r="K102" s="47">
        <f>SUM(I102:J102)</f>
        <v>0</v>
      </c>
    </row>
    <row r="103" spans="1:11" s="48" customFormat="1" ht="30" x14ac:dyDescent="0.25">
      <c r="A103" s="79" t="s">
        <v>87</v>
      </c>
      <c r="B103" s="61" t="s">
        <v>124</v>
      </c>
      <c r="C103" s="22" t="s">
        <v>136</v>
      </c>
      <c r="D103" s="8" t="s">
        <v>137</v>
      </c>
      <c r="E103" s="49" t="s">
        <v>138</v>
      </c>
      <c r="F103" s="49">
        <v>273.94</v>
      </c>
      <c r="G103" s="50"/>
      <c r="H103" s="50"/>
      <c r="I103" s="55">
        <f t="shared" si="14"/>
        <v>0</v>
      </c>
      <c r="J103" s="55">
        <f t="shared" si="15"/>
        <v>0</v>
      </c>
      <c r="K103" s="51">
        <f>SUM(I103:J103)</f>
        <v>0</v>
      </c>
    </row>
    <row r="104" spans="1:11" s="48" customFormat="1" ht="30" x14ac:dyDescent="0.25">
      <c r="A104" s="79" t="s">
        <v>88</v>
      </c>
      <c r="B104" s="61" t="s">
        <v>124</v>
      </c>
      <c r="C104" s="22" t="s">
        <v>154</v>
      </c>
      <c r="D104" s="8" t="s">
        <v>153</v>
      </c>
      <c r="E104" s="49" t="s">
        <v>138</v>
      </c>
      <c r="F104" s="49">
        <v>70.22</v>
      </c>
      <c r="G104" s="50"/>
      <c r="H104" s="50"/>
      <c r="I104" s="55">
        <f t="shared" si="14"/>
        <v>0</v>
      </c>
      <c r="J104" s="55">
        <f t="shared" si="15"/>
        <v>0</v>
      </c>
      <c r="K104" s="51">
        <f t="shared" ref="K104:K108" si="17">SUM(I104:J104)</f>
        <v>0</v>
      </c>
    </row>
    <row r="105" spans="1:11" s="48" customFormat="1" ht="30" x14ac:dyDescent="0.25">
      <c r="A105" s="79" t="s">
        <v>89</v>
      </c>
      <c r="B105" s="61" t="s">
        <v>124</v>
      </c>
      <c r="C105" s="22" t="s">
        <v>141</v>
      </c>
      <c r="D105" s="8" t="s">
        <v>140</v>
      </c>
      <c r="E105" s="49" t="s">
        <v>142</v>
      </c>
      <c r="F105" s="49">
        <v>3.95</v>
      </c>
      <c r="G105" s="50"/>
      <c r="H105" s="50"/>
      <c r="I105" s="55">
        <f t="shared" si="14"/>
        <v>0</v>
      </c>
      <c r="J105" s="55">
        <f t="shared" si="15"/>
        <v>0</v>
      </c>
      <c r="K105" s="51">
        <f t="shared" si="17"/>
        <v>0</v>
      </c>
    </row>
    <row r="106" spans="1:11" s="48" customFormat="1" ht="45" x14ac:dyDescent="0.25">
      <c r="A106" s="79" t="s">
        <v>90</v>
      </c>
      <c r="B106" s="61" t="s">
        <v>124</v>
      </c>
      <c r="C106" s="22" t="s">
        <v>227</v>
      </c>
      <c r="D106" s="8" t="s">
        <v>226</v>
      </c>
      <c r="E106" s="49" t="s">
        <v>130</v>
      </c>
      <c r="F106" s="49">
        <v>66</v>
      </c>
      <c r="G106" s="50"/>
      <c r="H106" s="50"/>
      <c r="I106" s="55">
        <f t="shared" si="14"/>
        <v>0</v>
      </c>
      <c r="J106" s="55">
        <f t="shared" si="15"/>
        <v>0</v>
      </c>
      <c r="K106" s="51">
        <f t="shared" si="17"/>
        <v>0</v>
      </c>
    </row>
    <row r="107" spans="1:11" s="48" customFormat="1" ht="30" x14ac:dyDescent="0.25">
      <c r="A107" s="79" t="s">
        <v>228</v>
      </c>
      <c r="B107" s="61" t="s">
        <v>124</v>
      </c>
      <c r="C107" s="19">
        <v>103670</v>
      </c>
      <c r="D107" s="7" t="s">
        <v>146</v>
      </c>
      <c r="E107" s="49" t="s">
        <v>142</v>
      </c>
      <c r="F107" s="49">
        <v>3.95</v>
      </c>
      <c r="G107" s="50"/>
      <c r="H107" s="50"/>
      <c r="I107" s="55">
        <f t="shared" si="14"/>
        <v>0</v>
      </c>
      <c r="J107" s="55">
        <f t="shared" si="15"/>
        <v>0</v>
      </c>
      <c r="K107" s="51">
        <f t="shared" si="17"/>
        <v>0</v>
      </c>
    </row>
    <row r="108" spans="1:11" s="48" customFormat="1" ht="30" x14ac:dyDescent="0.25">
      <c r="A108" s="79" t="s">
        <v>237</v>
      </c>
      <c r="B108" s="61" t="s">
        <v>124</v>
      </c>
      <c r="C108" s="22" t="s">
        <v>236</v>
      </c>
      <c r="D108" s="12" t="s">
        <v>235</v>
      </c>
      <c r="E108" s="49" t="s">
        <v>130</v>
      </c>
      <c r="F108" s="49">
        <v>66</v>
      </c>
      <c r="G108" s="50"/>
      <c r="H108" s="50"/>
      <c r="I108" s="55">
        <f t="shared" si="14"/>
        <v>0</v>
      </c>
      <c r="J108" s="55">
        <f t="shared" si="15"/>
        <v>0</v>
      </c>
      <c r="K108" s="51">
        <f t="shared" si="17"/>
        <v>0</v>
      </c>
    </row>
    <row r="109" spans="1:11" s="48" customFormat="1" x14ac:dyDescent="0.25">
      <c r="A109" s="78" t="s">
        <v>91</v>
      </c>
      <c r="B109" s="43"/>
      <c r="C109" s="44"/>
      <c r="D109" s="46" t="s">
        <v>238</v>
      </c>
      <c r="E109" s="43"/>
      <c r="F109" s="46"/>
      <c r="G109" s="46"/>
      <c r="H109" s="46"/>
      <c r="I109" s="54">
        <f>SUM(I110:I113)</f>
        <v>0</v>
      </c>
      <c r="J109" s="54">
        <f>SUM(J110:J113)</f>
        <v>0</v>
      </c>
      <c r="K109" s="47">
        <f>SUM(I109:J109)</f>
        <v>0</v>
      </c>
    </row>
    <row r="110" spans="1:11" s="48" customFormat="1" ht="30" x14ac:dyDescent="0.25">
      <c r="A110" s="79" t="s">
        <v>92</v>
      </c>
      <c r="B110" s="61" t="s">
        <v>124</v>
      </c>
      <c r="C110" s="22" t="s">
        <v>136</v>
      </c>
      <c r="D110" s="8" t="s">
        <v>137</v>
      </c>
      <c r="E110" s="49" t="s">
        <v>138</v>
      </c>
      <c r="F110" s="49">
        <v>273.94</v>
      </c>
      <c r="G110" s="50"/>
      <c r="H110" s="50"/>
      <c r="I110" s="55">
        <f t="shared" ref="I110:I113" si="18">F110*G110</f>
        <v>0</v>
      </c>
      <c r="J110" s="55">
        <f t="shared" ref="J110:J113" si="19">F110*H110</f>
        <v>0</v>
      </c>
      <c r="K110" s="51">
        <f>SUM(I110:J110)</f>
        <v>0</v>
      </c>
    </row>
    <row r="111" spans="1:11" s="48" customFormat="1" ht="30" x14ac:dyDescent="0.25">
      <c r="A111" s="79" t="s">
        <v>93</v>
      </c>
      <c r="B111" s="61" t="s">
        <v>124</v>
      </c>
      <c r="C111" s="22" t="s">
        <v>154</v>
      </c>
      <c r="D111" s="8" t="s">
        <v>153</v>
      </c>
      <c r="E111" s="49" t="s">
        <v>138</v>
      </c>
      <c r="F111" s="49">
        <v>70.22</v>
      </c>
      <c r="G111" s="50"/>
      <c r="H111" s="50"/>
      <c r="I111" s="55">
        <f t="shared" si="18"/>
        <v>0</v>
      </c>
      <c r="J111" s="55">
        <f t="shared" si="19"/>
        <v>0</v>
      </c>
      <c r="K111" s="51">
        <f t="shared" ref="K111:K113" si="20">SUM(I111:J111)</f>
        <v>0</v>
      </c>
    </row>
    <row r="112" spans="1:11" s="48" customFormat="1" ht="30" x14ac:dyDescent="0.25">
      <c r="A112" s="79" t="s">
        <v>94</v>
      </c>
      <c r="B112" s="61" t="s">
        <v>124</v>
      </c>
      <c r="C112" s="22" t="s">
        <v>141</v>
      </c>
      <c r="D112" s="8" t="s">
        <v>140</v>
      </c>
      <c r="E112" s="49" t="s">
        <v>142</v>
      </c>
      <c r="F112" s="49">
        <v>3.95</v>
      </c>
      <c r="G112" s="50"/>
      <c r="H112" s="50"/>
      <c r="I112" s="55">
        <f t="shared" si="18"/>
        <v>0</v>
      </c>
      <c r="J112" s="55">
        <f t="shared" si="19"/>
        <v>0</v>
      </c>
      <c r="K112" s="51">
        <f t="shared" si="20"/>
        <v>0</v>
      </c>
    </row>
    <row r="113" spans="1:11" s="48" customFormat="1" ht="30" x14ac:dyDescent="0.25">
      <c r="A113" s="79" t="s">
        <v>367</v>
      </c>
      <c r="B113" s="61" t="s">
        <v>124</v>
      </c>
      <c r="C113" s="19">
        <v>103670</v>
      </c>
      <c r="D113" s="7" t="s">
        <v>146</v>
      </c>
      <c r="E113" s="49" t="s">
        <v>142</v>
      </c>
      <c r="F113" s="49">
        <v>3.95</v>
      </c>
      <c r="G113" s="50"/>
      <c r="H113" s="50"/>
      <c r="I113" s="55">
        <f t="shared" si="18"/>
        <v>0</v>
      </c>
      <c r="J113" s="55">
        <f t="shared" si="19"/>
        <v>0</v>
      </c>
      <c r="K113" s="51">
        <f t="shared" si="20"/>
        <v>0</v>
      </c>
    </row>
    <row r="114" spans="1:11" s="48" customFormat="1" x14ac:dyDescent="0.25">
      <c r="A114" s="78" t="s">
        <v>97</v>
      </c>
      <c r="B114" s="43"/>
      <c r="C114" s="44"/>
      <c r="D114" s="46" t="s">
        <v>30</v>
      </c>
      <c r="E114" s="43"/>
      <c r="F114" s="46"/>
      <c r="G114" s="46"/>
      <c r="H114" s="46"/>
      <c r="I114" s="54">
        <f>SUM(I115:I121)</f>
        <v>0</v>
      </c>
      <c r="J114" s="54">
        <f>SUM(J115:J121)</f>
        <v>0</v>
      </c>
      <c r="K114" s="47">
        <f>SUM(I114:J114)</f>
        <v>0</v>
      </c>
    </row>
    <row r="115" spans="1:11" s="48" customFormat="1" ht="45" x14ac:dyDescent="0.25">
      <c r="A115" s="79" t="s">
        <v>98</v>
      </c>
      <c r="B115" s="61" t="s">
        <v>124</v>
      </c>
      <c r="C115" s="67" t="s">
        <v>158</v>
      </c>
      <c r="D115" s="10" t="s">
        <v>157</v>
      </c>
      <c r="E115" s="49" t="s">
        <v>130</v>
      </c>
      <c r="F115" s="49">
        <v>164.6</v>
      </c>
      <c r="G115" s="50"/>
      <c r="H115" s="50"/>
      <c r="I115" s="55">
        <f t="shared" ref="I115:I127" si="21">F115*G115</f>
        <v>0</v>
      </c>
      <c r="J115" s="55">
        <f t="shared" ref="J115:J127" si="22">F115*H115</f>
        <v>0</v>
      </c>
      <c r="K115" s="51">
        <f>SUM(I115:J115)</f>
        <v>0</v>
      </c>
    </row>
    <row r="116" spans="1:11" s="48" customFormat="1" ht="45" x14ac:dyDescent="0.25">
      <c r="A116" s="79" t="s">
        <v>99</v>
      </c>
      <c r="B116" s="61" t="s">
        <v>124</v>
      </c>
      <c r="C116" s="60">
        <v>87879</v>
      </c>
      <c r="D116" s="10" t="s">
        <v>169</v>
      </c>
      <c r="E116" s="49" t="s">
        <v>130</v>
      </c>
      <c r="F116" s="49">
        <v>99.4</v>
      </c>
      <c r="G116" s="50"/>
      <c r="H116" s="50"/>
      <c r="I116" s="55">
        <f t="shared" si="21"/>
        <v>0</v>
      </c>
      <c r="J116" s="55">
        <f t="shared" si="22"/>
        <v>0</v>
      </c>
      <c r="K116" s="51">
        <f t="shared" ref="K116:K127" si="23">SUM(I116:J116)</f>
        <v>0</v>
      </c>
    </row>
    <row r="117" spans="1:11" s="48" customFormat="1" ht="75" x14ac:dyDescent="0.25">
      <c r="A117" s="79" t="s">
        <v>100</v>
      </c>
      <c r="B117" s="61" t="s">
        <v>310</v>
      </c>
      <c r="C117" s="19">
        <v>89173</v>
      </c>
      <c r="D117" s="10" t="s">
        <v>170</v>
      </c>
      <c r="E117" s="49" t="s">
        <v>130</v>
      </c>
      <c r="F117" s="49">
        <v>99.4</v>
      </c>
      <c r="G117" s="50"/>
      <c r="H117" s="50"/>
      <c r="I117" s="55">
        <f t="shared" si="21"/>
        <v>0</v>
      </c>
      <c r="J117" s="55">
        <f t="shared" si="22"/>
        <v>0</v>
      </c>
      <c r="K117" s="51">
        <f t="shared" si="23"/>
        <v>0</v>
      </c>
    </row>
    <row r="118" spans="1:11" s="48" customFormat="1" ht="45" x14ac:dyDescent="0.25">
      <c r="A118" s="79" t="s">
        <v>101</v>
      </c>
      <c r="B118" s="61" t="s">
        <v>124</v>
      </c>
      <c r="C118" s="19">
        <v>87905</v>
      </c>
      <c r="D118" s="9" t="s">
        <v>171</v>
      </c>
      <c r="E118" s="49" t="s">
        <v>130</v>
      </c>
      <c r="F118" s="49">
        <v>229.8</v>
      </c>
      <c r="G118" s="50"/>
      <c r="H118" s="50"/>
      <c r="I118" s="55">
        <f t="shared" si="21"/>
        <v>0</v>
      </c>
      <c r="J118" s="55">
        <f t="shared" si="22"/>
        <v>0</v>
      </c>
      <c r="K118" s="51">
        <f t="shared" si="23"/>
        <v>0</v>
      </c>
    </row>
    <row r="119" spans="1:11" s="48" customFormat="1" ht="60" x14ac:dyDescent="0.25">
      <c r="A119" s="79" t="s">
        <v>102</v>
      </c>
      <c r="B119" s="61" t="s">
        <v>124</v>
      </c>
      <c r="C119" s="60">
        <v>87775</v>
      </c>
      <c r="D119" s="9" t="s">
        <v>159</v>
      </c>
      <c r="E119" s="49" t="s">
        <v>130</v>
      </c>
      <c r="F119" s="49">
        <v>229.8</v>
      </c>
      <c r="G119" s="50"/>
      <c r="H119" s="50"/>
      <c r="I119" s="55">
        <f t="shared" si="21"/>
        <v>0</v>
      </c>
      <c r="J119" s="55">
        <f t="shared" si="22"/>
        <v>0</v>
      </c>
      <c r="K119" s="51">
        <f t="shared" si="23"/>
        <v>0</v>
      </c>
    </row>
    <row r="120" spans="1:11" s="48" customFormat="1" ht="30" x14ac:dyDescent="0.25">
      <c r="A120" s="79" t="s">
        <v>239</v>
      </c>
      <c r="B120" s="61" t="s">
        <v>124</v>
      </c>
      <c r="C120" s="21">
        <v>88485</v>
      </c>
      <c r="D120" s="10" t="s">
        <v>160</v>
      </c>
      <c r="E120" s="49" t="s">
        <v>130</v>
      </c>
      <c r="F120" s="49">
        <v>329.2</v>
      </c>
      <c r="G120" s="50"/>
      <c r="H120" s="50"/>
      <c r="I120" s="55">
        <f t="shared" si="21"/>
        <v>0</v>
      </c>
      <c r="J120" s="55">
        <f t="shared" si="22"/>
        <v>0</v>
      </c>
      <c r="K120" s="51">
        <f t="shared" si="23"/>
        <v>0</v>
      </c>
    </row>
    <row r="121" spans="1:11" s="48" customFormat="1" ht="30" x14ac:dyDescent="0.25">
      <c r="A121" s="79" t="s">
        <v>240</v>
      </c>
      <c r="B121" s="61" t="s">
        <v>124</v>
      </c>
      <c r="C121" s="20">
        <v>88489</v>
      </c>
      <c r="D121" s="11" t="s">
        <v>161</v>
      </c>
      <c r="E121" s="49" t="s">
        <v>130</v>
      </c>
      <c r="F121" s="49">
        <v>329.2</v>
      </c>
      <c r="G121" s="50"/>
      <c r="H121" s="50"/>
      <c r="I121" s="55">
        <f t="shared" si="21"/>
        <v>0</v>
      </c>
      <c r="J121" s="55">
        <f t="shared" si="22"/>
        <v>0</v>
      </c>
      <c r="K121" s="51">
        <f t="shared" si="23"/>
        <v>0</v>
      </c>
    </row>
    <row r="122" spans="1:11" s="48" customFormat="1" x14ac:dyDescent="0.25">
      <c r="A122" s="78" t="s">
        <v>103</v>
      </c>
      <c r="B122" s="43"/>
      <c r="C122" s="44"/>
      <c r="D122" s="46" t="s">
        <v>37</v>
      </c>
      <c r="E122" s="43"/>
      <c r="F122" s="46"/>
      <c r="G122" s="46"/>
      <c r="H122" s="46"/>
      <c r="I122" s="54">
        <f>SUM(I123:I127)</f>
        <v>0</v>
      </c>
      <c r="J122" s="54">
        <f>SUM(J123:J127)</f>
        <v>0</v>
      </c>
      <c r="K122" s="47">
        <f>SUM(I122:J122)</f>
        <v>0</v>
      </c>
    </row>
    <row r="123" spans="1:11" s="48" customFormat="1" x14ac:dyDescent="0.25">
      <c r="A123" s="80" t="s">
        <v>104</v>
      </c>
      <c r="B123" s="68" t="s">
        <v>124</v>
      </c>
      <c r="C123" s="57">
        <v>93382</v>
      </c>
      <c r="D123" s="7" t="s">
        <v>259</v>
      </c>
      <c r="E123" s="56" t="s">
        <v>142</v>
      </c>
      <c r="F123" s="56">
        <v>29.2</v>
      </c>
      <c r="G123" s="58"/>
      <c r="H123" s="58"/>
      <c r="I123" s="55">
        <f t="shared" si="21"/>
        <v>0</v>
      </c>
      <c r="J123" s="55">
        <f t="shared" si="22"/>
        <v>0</v>
      </c>
      <c r="K123" s="51">
        <f t="shared" si="23"/>
        <v>0</v>
      </c>
    </row>
    <row r="124" spans="1:11" s="48" customFormat="1" ht="45" x14ac:dyDescent="0.25">
      <c r="A124" s="80" t="s">
        <v>105</v>
      </c>
      <c r="B124" s="68" t="s">
        <v>124</v>
      </c>
      <c r="C124" s="19" t="s">
        <v>261</v>
      </c>
      <c r="D124" s="13" t="s">
        <v>260</v>
      </c>
      <c r="E124" s="56" t="s">
        <v>130</v>
      </c>
      <c r="F124" s="56">
        <v>97.3</v>
      </c>
      <c r="G124" s="58"/>
      <c r="H124" s="58"/>
      <c r="I124" s="55">
        <f t="shared" si="21"/>
        <v>0</v>
      </c>
      <c r="J124" s="55">
        <f t="shared" si="22"/>
        <v>0</v>
      </c>
      <c r="K124" s="51">
        <f t="shared" si="23"/>
        <v>0</v>
      </c>
    </row>
    <row r="125" spans="1:11" s="48" customFormat="1" ht="45" x14ac:dyDescent="0.25">
      <c r="A125" s="80" t="s">
        <v>106</v>
      </c>
      <c r="B125" s="68" t="s">
        <v>124</v>
      </c>
      <c r="C125" s="19" t="s">
        <v>263</v>
      </c>
      <c r="D125" s="13" t="s">
        <v>262</v>
      </c>
      <c r="E125" s="56" t="s">
        <v>130</v>
      </c>
      <c r="F125" s="56">
        <v>97.3</v>
      </c>
      <c r="G125" s="58"/>
      <c r="H125" s="58"/>
      <c r="I125" s="55">
        <f t="shared" si="21"/>
        <v>0</v>
      </c>
      <c r="J125" s="55">
        <f t="shared" si="22"/>
        <v>0</v>
      </c>
      <c r="K125" s="51">
        <f t="shared" si="23"/>
        <v>0</v>
      </c>
    </row>
    <row r="126" spans="1:11" s="48" customFormat="1" ht="30" x14ac:dyDescent="0.25">
      <c r="A126" s="80" t="s">
        <v>368</v>
      </c>
      <c r="B126" s="68" t="s">
        <v>124</v>
      </c>
      <c r="C126" s="19" t="s">
        <v>176</v>
      </c>
      <c r="D126" s="7" t="s">
        <v>175</v>
      </c>
      <c r="E126" s="56" t="s">
        <v>134</v>
      </c>
      <c r="F126" s="56">
        <v>88.5</v>
      </c>
      <c r="G126" s="58"/>
      <c r="H126" s="58"/>
      <c r="I126" s="55">
        <f t="shared" si="21"/>
        <v>0</v>
      </c>
      <c r="J126" s="55">
        <f t="shared" si="22"/>
        <v>0</v>
      </c>
      <c r="K126" s="51">
        <f t="shared" si="23"/>
        <v>0</v>
      </c>
    </row>
    <row r="127" spans="1:11" s="48" customFormat="1" ht="30" x14ac:dyDescent="0.25">
      <c r="A127" s="80" t="s">
        <v>369</v>
      </c>
      <c r="B127" s="68" t="s">
        <v>132</v>
      </c>
      <c r="C127" s="69" t="s">
        <v>312</v>
      </c>
      <c r="D127" s="16" t="s">
        <v>177</v>
      </c>
      <c r="E127" s="56" t="s">
        <v>130</v>
      </c>
      <c r="F127" s="56">
        <v>97.3</v>
      </c>
      <c r="G127" s="58"/>
      <c r="H127" s="58"/>
      <c r="I127" s="55">
        <f t="shared" si="21"/>
        <v>0</v>
      </c>
      <c r="J127" s="55">
        <f t="shared" si="22"/>
        <v>0</v>
      </c>
      <c r="K127" s="51">
        <f t="shared" si="23"/>
        <v>0</v>
      </c>
    </row>
    <row r="128" spans="1:11" s="48" customFormat="1" x14ac:dyDescent="0.25">
      <c r="A128" s="78" t="s">
        <v>107</v>
      </c>
      <c r="B128" s="43"/>
      <c r="C128" s="44"/>
      <c r="D128" s="46" t="s">
        <v>264</v>
      </c>
      <c r="E128" s="43"/>
      <c r="F128" s="46"/>
      <c r="G128" s="46"/>
      <c r="H128" s="46"/>
      <c r="I128" s="54">
        <f>SUM(I129:I141)</f>
        <v>0</v>
      </c>
      <c r="J128" s="54">
        <f>SUM(J129:J141)</f>
        <v>0</v>
      </c>
      <c r="K128" s="47">
        <f>SUM(I128:J128)</f>
        <v>0</v>
      </c>
    </row>
    <row r="129" spans="1:11" s="48" customFormat="1" ht="45" x14ac:dyDescent="0.25">
      <c r="A129" s="79" t="s">
        <v>108</v>
      </c>
      <c r="B129" s="61" t="s">
        <v>310</v>
      </c>
      <c r="C129" s="60">
        <v>20232</v>
      </c>
      <c r="D129" s="10" t="s">
        <v>186</v>
      </c>
      <c r="E129" s="49" t="s">
        <v>134</v>
      </c>
      <c r="F129" s="49">
        <v>3</v>
      </c>
      <c r="G129" s="59"/>
      <c r="H129" s="59"/>
      <c r="I129" s="55">
        <f t="shared" ref="I129:I141" si="24">F129*G129</f>
        <v>0</v>
      </c>
      <c r="J129" s="55">
        <f t="shared" ref="J129:J141" si="25">F129*H129</f>
        <v>0</v>
      </c>
      <c r="K129" s="51">
        <f>SUM(I129:J129)</f>
        <v>0</v>
      </c>
    </row>
    <row r="130" spans="1:11" s="48" customFormat="1" ht="30" x14ac:dyDescent="0.25">
      <c r="A130" s="79" t="s">
        <v>109</v>
      </c>
      <c r="B130" s="61" t="s">
        <v>310</v>
      </c>
      <c r="C130" s="60">
        <v>34747</v>
      </c>
      <c r="D130" s="10" t="s">
        <v>187</v>
      </c>
      <c r="E130" s="49" t="s">
        <v>134</v>
      </c>
      <c r="F130" s="49">
        <v>22</v>
      </c>
      <c r="G130" s="59"/>
      <c r="H130" s="59"/>
      <c r="I130" s="55">
        <f t="shared" si="24"/>
        <v>0</v>
      </c>
      <c r="J130" s="55">
        <f t="shared" si="25"/>
        <v>0</v>
      </c>
      <c r="K130" s="51">
        <f t="shared" ref="K130:K141" si="26">SUM(I130:J130)</f>
        <v>0</v>
      </c>
    </row>
    <row r="131" spans="1:11" s="48" customFormat="1" ht="75" x14ac:dyDescent="0.25">
      <c r="A131" s="79" t="s">
        <v>241</v>
      </c>
      <c r="B131" s="61" t="s">
        <v>124</v>
      </c>
      <c r="C131" s="60">
        <v>91313</v>
      </c>
      <c r="D131" s="10" t="s">
        <v>352</v>
      </c>
      <c r="E131" s="49" t="s">
        <v>6</v>
      </c>
      <c r="F131" s="49">
        <v>3</v>
      </c>
      <c r="G131" s="59"/>
      <c r="H131" s="59"/>
      <c r="I131" s="55">
        <f t="shared" si="24"/>
        <v>0</v>
      </c>
      <c r="J131" s="55">
        <f t="shared" si="25"/>
        <v>0</v>
      </c>
      <c r="K131" s="51">
        <f t="shared" si="26"/>
        <v>0</v>
      </c>
    </row>
    <row r="132" spans="1:11" s="48" customFormat="1" ht="75" x14ac:dyDescent="0.25">
      <c r="A132" s="81" t="s">
        <v>242</v>
      </c>
      <c r="B132" s="61" t="s">
        <v>124</v>
      </c>
      <c r="C132" s="76">
        <v>91314</v>
      </c>
      <c r="D132" s="10" t="s">
        <v>347</v>
      </c>
      <c r="E132" s="49" t="s">
        <v>6</v>
      </c>
      <c r="F132" s="49">
        <v>1</v>
      </c>
      <c r="G132" s="59"/>
      <c r="H132" s="59"/>
      <c r="I132" s="55">
        <f t="shared" si="24"/>
        <v>0</v>
      </c>
      <c r="J132" s="55">
        <f t="shared" si="25"/>
        <v>0</v>
      </c>
      <c r="K132" s="51">
        <f t="shared" si="26"/>
        <v>0</v>
      </c>
    </row>
    <row r="133" spans="1:11" s="48" customFormat="1" ht="75" x14ac:dyDescent="0.25">
      <c r="A133" s="81" t="s">
        <v>243</v>
      </c>
      <c r="B133" s="61" t="s">
        <v>124</v>
      </c>
      <c r="C133" s="76">
        <v>91315</v>
      </c>
      <c r="D133" s="10" t="s">
        <v>353</v>
      </c>
      <c r="E133" s="49" t="s">
        <v>6</v>
      </c>
      <c r="F133" s="49">
        <v>1</v>
      </c>
      <c r="G133" s="59"/>
      <c r="H133" s="59"/>
      <c r="I133" s="55">
        <f t="shared" si="24"/>
        <v>0</v>
      </c>
      <c r="J133" s="55">
        <f t="shared" si="25"/>
        <v>0</v>
      </c>
      <c r="K133" s="51">
        <f t="shared" si="26"/>
        <v>0</v>
      </c>
    </row>
    <row r="134" spans="1:11" s="48" customFormat="1" x14ac:dyDescent="0.25">
      <c r="A134" s="79" t="s">
        <v>244</v>
      </c>
      <c r="B134" s="61" t="s">
        <v>132</v>
      </c>
      <c r="C134" s="22" t="s">
        <v>333</v>
      </c>
      <c r="D134" s="10" t="s">
        <v>364</v>
      </c>
      <c r="E134" s="49" t="s">
        <v>6</v>
      </c>
      <c r="F134" s="49">
        <v>1</v>
      </c>
      <c r="G134" s="59"/>
      <c r="H134" s="59"/>
      <c r="I134" s="55">
        <f t="shared" si="24"/>
        <v>0</v>
      </c>
      <c r="J134" s="55">
        <f t="shared" si="25"/>
        <v>0</v>
      </c>
      <c r="K134" s="51">
        <f t="shared" si="26"/>
        <v>0</v>
      </c>
    </row>
    <row r="135" spans="1:11" s="48" customFormat="1" ht="30" x14ac:dyDescent="0.25">
      <c r="A135" s="79" t="s">
        <v>245</v>
      </c>
      <c r="B135" s="61" t="s">
        <v>132</v>
      </c>
      <c r="C135" s="60" t="s">
        <v>332</v>
      </c>
      <c r="D135" s="10" t="s">
        <v>363</v>
      </c>
      <c r="E135" s="49" t="s">
        <v>6</v>
      </c>
      <c r="F135" s="49">
        <v>1</v>
      </c>
      <c r="G135" s="59"/>
      <c r="H135" s="59"/>
      <c r="I135" s="55">
        <f t="shared" si="24"/>
        <v>0</v>
      </c>
      <c r="J135" s="55">
        <f t="shared" si="25"/>
        <v>0</v>
      </c>
      <c r="K135" s="51">
        <f t="shared" si="26"/>
        <v>0</v>
      </c>
    </row>
    <row r="136" spans="1:11" s="48" customFormat="1" ht="60" x14ac:dyDescent="0.25">
      <c r="A136" s="79" t="s">
        <v>246</v>
      </c>
      <c r="B136" s="61" t="s">
        <v>124</v>
      </c>
      <c r="C136" s="60">
        <v>94569</v>
      </c>
      <c r="D136" s="10" t="s">
        <v>354</v>
      </c>
      <c r="E136" s="49" t="s">
        <v>130</v>
      </c>
      <c r="F136" s="49">
        <v>2</v>
      </c>
      <c r="G136" s="59"/>
      <c r="H136" s="59"/>
      <c r="I136" s="55">
        <f t="shared" si="24"/>
        <v>0</v>
      </c>
      <c r="J136" s="55">
        <f t="shared" si="25"/>
        <v>0</v>
      </c>
      <c r="K136" s="51">
        <f t="shared" si="26"/>
        <v>0</v>
      </c>
    </row>
    <row r="137" spans="1:11" s="48" customFormat="1" ht="60" x14ac:dyDescent="0.25">
      <c r="A137" s="79" t="s">
        <v>247</v>
      </c>
      <c r="B137" s="61" t="s">
        <v>124</v>
      </c>
      <c r="C137" s="60">
        <v>94570</v>
      </c>
      <c r="D137" s="10" t="s">
        <v>360</v>
      </c>
      <c r="E137" s="49" t="s">
        <v>130</v>
      </c>
      <c r="F137" s="49">
        <v>4</v>
      </c>
      <c r="G137" s="59"/>
      <c r="H137" s="59"/>
      <c r="I137" s="55">
        <f t="shared" si="24"/>
        <v>0</v>
      </c>
      <c r="J137" s="55">
        <f t="shared" si="25"/>
        <v>0</v>
      </c>
      <c r="K137" s="51">
        <f t="shared" si="26"/>
        <v>0</v>
      </c>
    </row>
    <row r="138" spans="1:11" s="48" customFormat="1" ht="75" x14ac:dyDescent="0.25">
      <c r="A138" s="79" t="s">
        <v>331</v>
      </c>
      <c r="B138" s="61" t="s">
        <v>124</v>
      </c>
      <c r="C138" s="60">
        <v>94573</v>
      </c>
      <c r="D138" s="10" t="s">
        <v>358</v>
      </c>
      <c r="E138" s="49" t="s">
        <v>130</v>
      </c>
      <c r="F138" s="49">
        <v>8.5500000000000007</v>
      </c>
      <c r="G138" s="59"/>
      <c r="H138" s="59"/>
      <c r="I138" s="55">
        <f t="shared" si="24"/>
        <v>0</v>
      </c>
      <c r="J138" s="55">
        <f t="shared" si="25"/>
        <v>0</v>
      </c>
      <c r="K138" s="51">
        <f t="shared" si="26"/>
        <v>0</v>
      </c>
    </row>
    <row r="139" spans="1:11" s="48" customFormat="1" ht="60" x14ac:dyDescent="0.25">
      <c r="A139" s="79" t="s">
        <v>356</v>
      </c>
      <c r="B139" s="61" t="s">
        <v>124</v>
      </c>
      <c r="C139" s="60">
        <v>94570</v>
      </c>
      <c r="D139" s="10" t="s">
        <v>359</v>
      </c>
      <c r="E139" s="49" t="s">
        <v>130</v>
      </c>
      <c r="F139" s="49">
        <v>1.9</v>
      </c>
      <c r="G139" s="59"/>
      <c r="H139" s="59"/>
      <c r="I139" s="55">
        <f t="shared" si="24"/>
        <v>0</v>
      </c>
      <c r="J139" s="55">
        <f t="shared" si="25"/>
        <v>0</v>
      </c>
      <c r="K139" s="51">
        <f t="shared" si="26"/>
        <v>0</v>
      </c>
    </row>
    <row r="140" spans="1:11" s="48" customFormat="1" ht="60" x14ac:dyDescent="0.25">
      <c r="A140" s="79" t="s">
        <v>357</v>
      </c>
      <c r="B140" s="61" t="s">
        <v>124</v>
      </c>
      <c r="C140" s="60">
        <v>94573</v>
      </c>
      <c r="D140" s="10" t="s">
        <v>355</v>
      </c>
      <c r="E140" s="49" t="s">
        <v>130</v>
      </c>
      <c r="F140" s="49">
        <v>5.2</v>
      </c>
      <c r="G140" s="59"/>
      <c r="H140" s="59"/>
      <c r="I140" s="55">
        <f t="shared" ref="I140" si="27">F140*G140</f>
        <v>0</v>
      </c>
      <c r="J140" s="55">
        <f t="shared" ref="J140" si="28">F140*H140</f>
        <v>0</v>
      </c>
      <c r="K140" s="51">
        <f t="shared" ref="K140" si="29">SUM(I140:J140)</f>
        <v>0</v>
      </c>
    </row>
    <row r="141" spans="1:11" s="48" customFormat="1" x14ac:dyDescent="0.25">
      <c r="A141" s="79" t="s">
        <v>361</v>
      </c>
      <c r="B141" s="61" t="s">
        <v>132</v>
      </c>
      <c r="C141" s="60" t="s">
        <v>334</v>
      </c>
      <c r="D141" s="10" t="s">
        <v>365</v>
      </c>
      <c r="E141" s="49" t="s">
        <v>6</v>
      </c>
      <c r="F141" s="49">
        <v>1</v>
      </c>
      <c r="G141" s="59"/>
      <c r="H141" s="59"/>
      <c r="I141" s="55">
        <f t="shared" si="24"/>
        <v>0</v>
      </c>
      <c r="J141" s="55">
        <f t="shared" si="25"/>
        <v>0</v>
      </c>
      <c r="K141" s="51">
        <f t="shared" si="26"/>
        <v>0</v>
      </c>
    </row>
    <row r="142" spans="1:11" s="48" customFormat="1" x14ac:dyDescent="0.25">
      <c r="A142" s="78" t="s">
        <v>110</v>
      </c>
      <c r="B142" s="43"/>
      <c r="C142" s="44"/>
      <c r="D142" s="46" t="s">
        <v>56</v>
      </c>
      <c r="E142" s="43"/>
      <c r="F142" s="46"/>
      <c r="G142" s="46"/>
      <c r="H142" s="46"/>
      <c r="I142" s="54">
        <f>SUM(I143:I153)</f>
        <v>0</v>
      </c>
      <c r="J142" s="54">
        <f>SUM(J143:J153)</f>
        <v>0</v>
      </c>
      <c r="K142" s="47">
        <f>SUM(I142:J142)</f>
        <v>0</v>
      </c>
    </row>
    <row r="143" spans="1:11" s="48" customFormat="1" ht="45" x14ac:dyDescent="0.25">
      <c r="A143" s="79" t="s">
        <v>111</v>
      </c>
      <c r="B143" s="61" t="s">
        <v>124</v>
      </c>
      <c r="C143" s="22" t="s">
        <v>192</v>
      </c>
      <c r="D143" s="8" t="s">
        <v>191</v>
      </c>
      <c r="E143" s="49" t="s">
        <v>6</v>
      </c>
      <c r="F143" s="49">
        <v>4</v>
      </c>
      <c r="G143" s="50"/>
      <c r="H143" s="50"/>
      <c r="I143" s="55">
        <f t="shared" ref="I143:I153" si="30">F143*G143</f>
        <v>0</v>
      </c>
      <c r="J143" s="55">
        <f t="shared" ref="J143:J153" si="31">F143*H143</f>
        <v>0</v>
      </c>
      <c r="K143" s="51">
        <f>SUM(I143:J143)</f>
        <v>0</v>
      </c>
    </row>
    <row r="144" spans="1:11" s="48" customFormat="1" ht="45" x14ac:dyDescent="0.25">
      <c r="A144" s="79" t="s">
        <v>112</v>
      </c>
      <c r="B144" s="61" t="s">
        <v>124</v>
      </c>
      <c r="C144" s="22">
        <v>86937</v>
      </c>
      <c r="D144" s="10" t="s">
        <v>193</v>
      </c>
      <c r="E144" s="49" t="s">
        <v>6</v>
      </c>
      <c r="F144" s="49">
        <v>3</v>
      </c>
      <c r="G144" s="50"/>
      <c r="H144" s="50"/>
      <c r="I144" s="55">
        <f t="shared" si="30"/>
        <v>0</v>
      </c>
      <c r="J144" s="55">
        <f t="shared" si="31"/>
        <v>0</v>
      </c>
      <c r="K144" s="51">
        <f t="shared" ref="K144:K153" si="32">SUM(I144:J144)</f>
        <v>0</v>
      </c>
    </row>
    <row r="145" spans="1:11" s="48" customFormat="1" ht="30" x14ac:dyDescent="0.25">
      <c r="A145" s="79" t="s">
        <v>113</v>
      </c>
      <c r="B145" s="61" t="s">
        <v>124</v>
      </c>
      <c r="C145" s="22" t="s">
        <v>266</v>
      </c>
      <c r="D145" s="15" t="s">
        <v>265</v>
      </c>
      <c r="E145" s="49" t="s">
        <v>6</v>
      </c>
      <c r="F145" s="49">
        <v>3</v>
      </c>
      <c r="G145" s="50"/>
      <c r="H145" s="50"/>
      <c r="I145" s="55">
        <f t="shared" si="30"/>
        <v>0</v>
      </c>
      <c r="J145" s="55">
        <f t="shared" si="31"/>
        <v>0</v>
      </c>
      <c r="K145" s="51">
        <f t="shared" si="32"/>
        <v>0</v>
      </c>
    </row>
    <row r="146" spans="1:11" s="48" customFormat="1" ht="30" x14ac:dyDescent="0.25">
      <c r="A146" s="79" t="s">
        <v>114</v>
      </c>
      <c r="B146" s="61" t="s">
        <v>124</v>
      </c>
      <c r="C146" s="19" t="s">
        <v>269</v>
      </c>
      <c r="D146" s="16" t="s">
        <v>268</v>
      </c>
      <c r="E146" s="49" t="s">
        <v>6</v>
      </c>
      <c r="F146" s="49">
        <v>1</v>
      </c>
      <c r="G146" s="50"/>
      <c r="H146" s="50"/>
      <c r="I146" s="55">
        <f t="shared" si="30"/>
        <v>0</v>
      </c>
      <c r="J146" s="55">
        <f t="shared" si="31"/>
        <v>0</v>
      </c>
      <c r="K146" s="51">
        <f t="shared" si="32"/>
        <v>0</v>
      </c>
    </row>
    <row r="147" spans="1:11" s="48" customFormat="1" ht="30" x14ac:dyDescent="0.25">
      <c r="A147" s="79" t="s">
        <v>115</v>
      </c>
      <c r="B147" s="61" t="s">
        <v>124</v>
      </c>
      <c r="C147" s="19" t="s">
        <v>271</v>
      </c>
      <c r="D147" s="16" t="s">
        <v>270</v>
      </c>
      <c r="E147" s="49" t="s">
        <v>6</v>
      </c>
      <c r="F147" s="49">
        <v>1</v>
      </c>
      <c r="G147" s="50"/>
      <c r="H147" s="50"/>
      <c r="I147" s="55">
        <f t="shared" si="30"/>
        <v>0</v>
      </c>
      <c r="J147" s="55">
        <f t="shared" si="31"/>
        <v>0</v>
      </c>
      <c r="K147" s="51">
        <f t="shared" si="32"/>
        <v>0</v>
      </c>
    </row>
    <row r="148" spans="1:11" s="48" customFormat="1" ht="30" x14ac:dyDescent="0.25">
      <c r="A148" s="79" t="s">
        <v>116</v>
      </c>
      <c r="B148" s="61" t="s">
        <v>124</v>
      </c>
      <c r="C148" s="19" t="s">
        <v>273</v>
      </c>
      <c r="D148" s="16" t="s">
        <v>272</v>
      </c>
      <c r="E148" s="49" t="s">
        <v>6</v>
      </c>
      <c r="F148" s="49">
        <v>2</v>
      </c>
      <c r="G148" s="50"/>
      <c r="H148" s="50"/>
      <c r="I148" s="55">
        <f t="shared" si="30"/>
        <v>0</v>
      </c>
      <c r="J148" s="55">
        <f t="shared" si="31"/>
        <v>0</v>
      </c>
      <c r="K148" s="51">
        <f t="shared" si="32"/>
        <v>0</v>
      </c>
    </row>
    <row r="149" spans="1:11" s="48" customFormat="1" ht="30" x14ac:dyDescent="0.25">
      <c r="A149" s="79" t="s">
        <v>279</v>
      </c>
      <c r="B149" s="61" t="s">
        <v>124</v>
      </c>
      <c r="C149" s="19">
        <v>86910</v>
      </c>
      <c r="D149" s="10" t="s">
        <v>277</v>
      </c>
      <c r="E149" s="49" t="s">
        <v>6</v>
      </c>
      <c r="F149" s="49">
        <v>1</v>
      </c>
      <c r="G149" s="50"/>
      <c r="H149" s="50"/>
      <c r="I149" s="55">
        <f t="shared" si="30"/>
        <v>0</v>
      </c>
      <c r="J149" s="55">
        <f t="shared" si="31"/>
        <v>0</v>
      </c>
      <c r="K149" s="51">
        <f t="shared" si="32"/>
        <v>0</v>
      </c>
    </row>
    <row r="150" spans="1:11" s="48" customFormat="1" ht="60" x14ac:dyDescent="0.25">
      <c r="A150" s="79" t="s">
        <v>280</v>
      </c>
      <c r="B150" s="61" t="s">
        <v>124</v>
      </c>
      <c r="C150" s="19">
        <v>86920</v>
      </c>
      <c r="D150" s="10" t="s">
        <v>278</v>
      </c>
      <c r="E150" s="49" t="s">
        <v>6</v>
      </c>
      <c r="F150" s="49">
        <v>1</v>
      </c>
      <c r="G150" s="50"/>
      <c r="H150" s="50"/>
      <c r="I150" s="55">
        <f t="shared" si="30"/>
        <v>0</v>
      </c>
      <c r="J150" s="55">
        <f t="shared" si="31"/>
        <v>0</v>
      </c>
      <c r="K150" s="51">
        <f t="shared" si="32"/>
        <v>0</v>
      </c>
    </row>
    <row r="151" spans="1:11" s="48" customFormat="1" ht="30" x14ac:dyDescent="0.25">
      <c r="A151" s="79" t="s">
        <v>281</v>
      </c>
      <c r="B151" s="61" t="s">
        <v>124</v>
      </c>
      <c r="C151" s="19">
        <v>86900</v>
      </c>
      <c r="D151" s="10" t="s">
        <v>276</v>
      </c>
      <c r="E151" s="49" t="s">
        <v>6</v>
      </c>
      <c r="F151" s="49">
        <v>1</v>
      </c>
      <c r="G151" s="50"/>
      <c r="H151" s="50"/>
      <c r="I151" s="55">
        <f t="shared" si="30"/>
        <v>0</v>
      </c>
      <c r="J151" s="55">
        <f t="shared" si="31"/>
        <v>0</v>
      </c>
      <c r="K151" s="51">
        <f t="shared" si="32"/>
        <v>0</v>
      </c>
    </row>
    <row r="152" spans="1:11" s="48" customFormat="1" ht="30" x14ac:dyDescent="0.25">
      <c r="A152" s="79" t="s">
        <v>282</v>
      </c>
      <c r="B152" s="61" t="s">
        <v>124</v>
      </c>
      <c r="C152" s="19">
        <v>86895</v>
      </c>
      <c r="D152" s="10" t="s">
        <v>275</v>
      </c>
      <c r="E152" s="49" t="s">
        <v>6</v>
      </c>
      <c r="F152" s="49">
        <v>4</v>
      </c>
      <c r="G152" s="50"/>
      <c r="H152" s="50"/>
      <c r="I152" s="55">
        <f t="shared" si="30"/>
        <v>0</v>
      </c>
      <c r="J152" s="55">
        <f t="shared" si="31"/>
        <v>0</v>
      </c>
      <c r="K152" s="51">
        <f t="shared" si="32"/>
        <v>0</v>
      </c>
    </row>
    <row r="153" spans="1:11" s="48" customFormat="1" ht="30" x14ac:dyDescent="0.25">
      <c r="A153" s="79" t="s">
        <v>283</v>
      </c>
      <c r="B153" s="61" t="s">
        <v>124</v>
      </c>
      <c r="C153" s="19">
        <v>86889</v>
      </c>
      <c r="D153" s="10" t="s">
        <v>274</v>
      </c>
      <c r="E153" s="49" t="s">
        <v>6</v>
      </c>
      <c r="F153" s="49">
        <v>1</v>
      </c>
      <c r="G153" s="50"/>
      <c r="H153" s="50"/>
      <c r="I153" s="55">
        <f t="shared" si="30"/>
        <v>0</v>
      </c>
      <c r="J153" s="55">
        <f t="shared" si="31"/>
        <v>0</v>
      </c>
      <c r="K153" s="51">
        <f t="shared" si="32"/>
        <v>0</v>
      </c>
    </row>
    <row r="154" spans="1:11" s="48" customFormat="1" x14ac:dyDescent="0.25">
      <c r="A154" s="78" t="s">
        <v>117</v>
      </c>
      <c r="B154" s="43"/>
      <c r="C154" s="44"/>
      <c r="D154" s="46" t="s">
        <v>60</v>
      </c>
      <c r="E154" s="43"/>
      <c r="F154" s="43"/>
      <c r="G154" s="46"/>
      <c r="H154" s="46"/>
      <c r="I154" s="54">
        <f>SUM(I155:I164)</f>
        <v>0</v>
      </c>
      <c r="J154" s="54">
        <f>SUM(J155:J164)</f>
        <v>0</v>
      </c>
      <c r="K154" s="47">
        <f>SUM(I154:J154)</f>
        <v>0</v>
      </c>
    </row>
    <row r="155" spans="1:11" s="48" customFormat="1" ht="30" x14ac:dyDescent="0.25">
      <c r="A155" s="79" t="s">
        <v>118</v>
      </c>
      <c r="B155" s="61" t="s">
        <v>124</v>
      </c>
      <c r="C155" s="22" t="s">
        <v>195</v>
      </c>
      <c r="D155" s="8" t="s">
        <v>194</v>
      </c>
      <c r="E155" s="49" t="s">
        <v>134</v>
      </c>
      <c r="F155" s="49">
        <v>10</v>
      </c>
      <c r="G155" s="50"/>
      <c r="H155" s="50"/>
      <c r="I155" s="55">
        <f t="shared" ref="I155:I164" si="33">F155*G155</f>
        <v>0</v>
      </c>
      <c r="J155" s="55">
        <f t="shared" ref="J155:J164" si="34">F155*H155</f>
        <v>0</v>
      </c>
      <c r="K155" s="51">
        <f>SUM(I155:J155)</f>
        <v>0</v>
      </c>
    </row>
    <row r="156" spans="1:11" s="48" customFormat="1" ht="30" x14ac:dyDescent="0.25">
      <c r="A156" s="79" t="s">
        <v>119</v>
      </c>
      <c r="B156" s="61" t="s">
        <v>124</v>
      </c>
      <c r="C156" s="22" t="s">
        <v>197</v>
      </c>
      <c r="D156" s="8" t="s">
        <v>196</v>
      </c>
      <c r="E156" s="49" t="s">
        <v>134</v>
      </c>
      <c r="F156" s="49">
        <v>9.5</v>
      </c>
      <c r="G156" s="50"/>
      <c r="H156" s="50"/>
      <c r="I156" s="55">
        <f t="shared" si="33"/>
        <v>0</v>
      </c>
      <c r="J156" s="55">
        <f t="shared" si="34"/>
        <v>0</v>
      </c>
      <c r="K156" s="51">
        <f t="shared" ref="K156:K157" si="35">SUM(I156:J156)</f>
        <v>0</v>
      </c>
    </row>
    <row r="157" spans="1:11" s="48" customFormat="1" ht="45" x14ac:dyDescent="0.25">
      <c r="A157" s="79" t="s">
        <v>248</v>
      </c>
      <c r="B157" s="61" t="s">
        <v>124</v>
      </c>
      <c r="C157" s="22" t="s">
        <v>199</v>
      </c>
      <c r="D157" s="8" t="s">
        <v>198</v>
      </c>
      <c r="E157" s="49" t="s">
        <v>6</v>
      </c>
      <c r="F157" s="49">
        <v>3</v>
      </c>
      <c r="G157" s="50"/>
      <c r="H157" s="50"/>
      <c r="I157" s="55">
        <f t="shared" si="33"/>
        <v>0</v>
      </c>
      <c r="J157" s="55">
        <f t="shared" si="34"/>
        <v>0</v>
      </c>
      <c r="K157" s="51">
        <f t="shared" si="35"/>
        <v>0</v>
      </c>
    </row>
    <row r="158" spans="1:11" s="48" customFormat="1" ht="45" x14ac:dyDescent="0.25">
      <c r="A158" s="79" t="s">
        <v>249</v>
      </c>
      <c r="B158" s="61" t="s">
        <v>124</v>
      </c>
      <c r="C158" s="22" t="s">
        <v>201</v>
      </c>
      <c r="D158" s="8" t="s">
        <v>200</v>
      </c>
      <c r="E158" s="49" t="s">
        <v>134</v>
      </c>
      <c r="F158" s="49">
        <v>6</v>
      </c>
      <c r="G158" s="50"/>
      <c r="H158" s="50"/>
      <c r="I158" s="55">
        <f t="shared" si="33"/>
        <v>0</v>
      </c>
      <c r="J158" s="55">
        <f t="shared" si="34"/>
        <v>0</v>
      </c>
      <c r="K158" s="51">
        <f t="shared" ref="K158:K164" si="36">SUM(I158:J158)</f>
        <v>0</v>
      </c>
    </row>
    <row r="159" spans="1:11" s="48" customFormat="1" ht="45" x14ac:dyDescent="0.25">
      <c r="A159" s="79" t="s">
        <v>250</v>
      </c>
      <c r="B159" s="61" t="s">
        <v>124</v>
      </c>
      <c r="C159" s="22" t="s">
        <v>203</v>
      </c>
      <c r="D159" s="8" t="s">
        <v>202</v>
      </c>
      <c r="E159" s="49" t="s">
        <v>134</v>
      </c>
      <c r="F159" s="49">
        <v>6</v>
      </c>
      <c r="G159" s="50"/>
      <c r="H159" s="50"/>
      <c r="I159" s="55">
        <f t="shared" si="33"/>
        <v>0</v>
      </c>
      <c r="J159" s="55">
        <f t="shared" si="34"/>
        <v>0</v>
      </c>
      <c r="K159" s="51">
        <f t="shared" si="36"/>
        <v>0</v>
      </c>
    </row>
    <row r="160" spans="1:11" s="48" customFormat="1" ht="45" x14ac:dyDescent="0.25">
      <c r="A160" s="79" t="s">
        <v>251</v>
      </c>
      <c r="B160" s="61" t="s">
        <v>124</v>
      </c>
      <c r="C160" s="22" t="s">
        <v>205</v>
      </c>
      <c r="D160" s="8" t="s">
        <v>204</v>
      </c>
      <c r="E160" s="49" t="s">
        <v>134</v>
      </c>
      <c r="F160" s="49">
        <v>8</v>
      </c>
      <c r="G160" s="50"/>
      <c r="H160" s="50"/>
      <c r="I160" s="55">
        <f t="shared" si="33"/>
        <v>0</v>
      </c>
      <c r="J160" s="55">
        <f t="shared" si="34"/>
        <v>0</v>
      </c>
      <c r="K160" s="51">
        <f t="shared" si="36"/>
        <v>0</v>
      </c>
    </row>
    <row r="161" spans="1:11" s="48" customFormat="1" x14ac:dyDescent="0.25">
      <c r="A161" s="79" t="s">
        <v>284</v>
      </c>
      <c r="B161" s="61" t="s">
        <v>124</v>
      </c>
      <c r="C161" s="22" t="s">
        <v>286</v>
      </c>
      <c r="D161" s="10" t="s">
        <v>285</v>
      </c>
      <c r="E161" s="49" t="s">
        <v>6</v>
      </c>
      <c r="F161" s="49">
        <v>2</v>
      </c>
      <c r="G161" s="50"/>
      <c r="H161" s="50"/>
      <c r="I161" s="55">
        <f t="shared" si="33"/>
        <v>0</v>
      </c>
      <c r="J161" s="55">
        <f t="shared" si="34"/>
        <v>0</v>
      </c>
      <c r="K161" s="51">
        <f t="shared" si="36"/>
        <v>0</v>
      </c>
    </row>
    <row r="162" spans="1:11" s="48" customFormat="1" ht="45" x14ac:dyDescent="0.25">
      <c r="A162" s="79" t="s">
        <v>326</v>
      </c>
      <c r="B162" s="61" t="s">
        <v>124</v>
      </c>
      <c r="C162" s="22">
        <v>98052</v>
      </c>
      <c r="D162" s="10" t="s">
        <v>288</v>
      </c>
      <c r="E162" s="49" t="s">
        <v>6</v>
      </c>
      <c r="F162" s="49">
        <v>1</v>
      </c>
      <c r="G162" s="50"/>
      <c r="H162" s="50"/>
      <c r="I162" s="55">
        <f t="shared" si="33"/>
        <v>0</v>
      </c>
      <c r="J162" s="55">
        <f t="shared" si="34"/>
        <v>0</v>
      </c>
      <c r="K162" s="51">
        <f t="shared" si="36"/>
        <v>0</v>
      </c>
    </row>
    <row r="163" spans="1:11" s="48" customFormat="1" ht="45" x14ac:dyDescent="0.25">
      <c r="A163" s="79" t="s">
        <v>327</v>
      </c>
      <c r="B163" s="61" t="s">
        <v>124</v>
      </c>
      <c r="C163" s="22">
        <v>98058</v>
      </c>
      <c r="D163" s="10" t="s">
        <v>287</v>
      </c>
      <c r="E163" s="49" t="s">
        <v>6</v>
      </c>
      <c r="F163" s="49">
        <v>1</v>
      </c>
      <c r="G163" s="50"/>
      <c r="H163" s="50"/>
      <c r="I163" s="55">
        <f t="shared" si="33"/>
        <v>0</v>
      </c>
      <c r="J163" s="55">
        <f t="shared" si="34"/>
        <v>0</v>
      </c>
      <c r="K163" s="51">
        <f t="shared" si="36"/>
        <v>0</v>
      </c>
    </row>
    <row r="164" spans="1:11" s="48" customFormat="1" ht="45" x14ac:dyDescent="0.25">
      <c r="A164" s="79" t="s">
        <v>328</v>
      </c>
      <c r="B164" s="61" t="s">
        <v>124</v>
      </c>
      <c r="C164" s="60">
        <v>98065</v>
      </c>
      <c r="D164" s="10" t="s">
        <v>289</v>
      </c>
      <c r="E164" s="49" t="s">
        <v>6</v>
      </c>
      <c r="F164" s="49">
        <v>1</v>
      </c>
      <c r="G164" s="50"/>
      <c r="H164" s="50"/>
      <c r="I164" s="55">
        <f t="shared" si="33"/>
        <v>0</v>
      </c>
      <c r="J164" s="55">
        <f t="shared" si="34"/>
        <v>0</v>
      </c>
      <c r="K164" s="51">
        <f t="shared" si="36"/>
        <v>0</v>
      </c>
    </row>
    <row r="165" spans="1:11" s="48" customFormat="1" x14ac:dyDescent="0.25">
      <c r="A165" s="78" t="s">
        <v>252</v>
      </c>
      <c r="B165" s="43"/>
      <c r="C165" s="44"/>
      <c r="D165" s="46" t="s">
        <v>68</v>
      </c>
      <c r="E165" s="43"/>
      <c r="F165" s="46"/>
      <c r="G165" s="46"/>
      <c r="H165" s="46"/>
      <c r="I165" s="54">
        <f>SUM(I166:I169)</f>
        <v>0</v>
      </c>
      <c r="J165" s="54">
        <f>SUM(J166:J169)</f>
        <v>0</v>
      </c>
      <c r="K165" s="47">
        <f>SUM(I165:J165)</f>
        <v>0</v>
      </c>
    </row>
    <row r="166" spans="1:11" s="48" customFormat="1" ht="45" x14ac:dyDescent="0.25">
      <c r="A166" s="79" t="s">
        <v>120</v>
      </c>
      <c r="B166" s="61" t="s">
        <v>124</v>
      </c>
      <c r="C166" s="22" t="s">
        <v>207</v>
      </c>
      <c r="D166" s="8" t="s">
        <v>206</v>
      </c>
      <c r="E166" s="49" t="s">
        <v>6</v>
      </c>
      <c r="F166" s="49">
        <v>3</v>
      </c>
      <c r="G166" s="50"/>
      <c r="H166" s="50"/>
      <c r="I166" s="55">
        <f t="shared" ref="I166:I169" si="37">F166*G166</f>
        <v>0</v>
      </c>
      <c r="J166" s="55">
        <f t="shared" ref="J166:J169" si="38">F166*H166</f>
        <v>0</v>
      </c>
      <c r="K166" s="51">
        <f>SUM(I166:J166)</f>
        <v>0</v>
      </c>
    </row>
    <row r="167" spans="1:11" s="48" customFormat="1" ht="45" x14ac:dyDescent="0.25">
      <c r="A167" s="79" t="s">
        <v>121</v>
      </c>
      <c r="B167" s="61" t="s">
        <v>124</v>
      </c>
      <c r="C167" s="22" t="s">
        <v>209</v>
      </c>
      <c r="D167" s="8" t="s">
        <v>208</v>
      </c>
      <c r="E167" s="49" t="s">
        <v>6</v>
      </c>
      <c r="F167" s="49">
        <v>3</v>
      </c>
      <c r="G167" s="50"/>
      <c r="H167" s="50"/>
      <c r="I167" s="55">
        <f t="shared" si="37"/>
        <v>0</v>
      </c>
      <c r="J167" s="55">
        <f t="shared" si="38"/>
        <v>0</v>
      </c>
      <c r="K167" s="51">
        <f t="shared" ref="K167:K168" si="39">SUM(I167:J167)</f>
        <v>0</v>
      </c>
    </row>
    <row r="168" spans="1:11" s="48" customFormat="1" ht="30" x14ac:dyDescent="0.25">
      <c r="A168" s="79" t="s">
        <v>122</v>
      </c>
      <c r="B168" s="61" t="s">
        <v>124</v>
      </c>
      <c r="C168" s="21" t="s">
        <v>211</v>
      </c>
      <c r="D168" s="10" t="s">
        <v>210</v>
      </c>
      <c r="E168" s="49" t="s">
        <v>134</v>
      </c>
      <c r="F168" s="49">
        <v>57</v>
      </c>
      <c r="G168" s="50"/>
      <c r="H168" s="50"/>
      <c r="I168" s="55">
        <f t="shared" si="37"/>
        <v>0</v>
      </c>
      <c r="J168" s="55">
        <f t="shared" si="38"/>
        <v>0</v>
      </c>
      <c r="K168" s="51">
        <f t="shared" si="39"/>
        <v>0</v>
      </c>
    </row>
    <row r="169" spans="1:11" s="48" customFormat="1" x14ac:dyDescent="0.25">
      <c r="A169" s="79" t="s">
        <v>123</v>
      </c>
      <c r="B169" s="61" t="s">
        <v>310</v>
      </c>
      <c r="C169" s="60">
        <v>34636</v>
      </c>
      <c r="D169" s="10" t="s">
        <v>290</v>
      </c>
      <c r="E169" s="49" t="s">
        <v>6</v>
      </c>
      <c r="F169" s="49">
        <v>1</v>
      </c>
      <c r="G169" s="50"/>
      <c r="H169" s="50"/>
      <c r="I169" s="55">
        <f t="shared" si="37"/>
        <v>0</v>
      </c>
      <c r="J169" s="55">
        <f t="shared" si="38"/>
        <v>0</v>
      </c>
      <c r="K169" s="51">
        <f>SUM(I169:J169)</f>
        <v>0</v>
      </c>
    </row>
    <row r="170" spans="1:11" s="48" customFormat="1" x14ac:dyDescent="0.25">
      <c r="A170" s="78" t="s">
        <v>253</v>
      </c>
      <c r="B170" s="43"/>
      <c r="C170" s="44"/>
      <c r="D170" s="46" t="s">
        <v>72</v>
      </c>
      <c r="E170" s="43"/>
      <c r="F170" s="43"/>
      <c r="G170" s="46"/>
      <c r="H170" s="46"/>
      <c r="I170" s="54">
        <f>SUM(I171:I179)</f>
        <v>0</v>
      </c>
      <c r="J170" s="54">
        <f>SUM(J171:J179)</f>
        <v>0</v>
      </c>
      <c r="K170" s="47">
        <f>SUM(I170:J170)</f>
        <v>0</v>
      </c>
    </row>
    <row r="171" spans="1:11" s="48" customFormat="1" ht="45" x14ac:dyDescent="0.25">
      <c r="A171" s="79" t="s">
        <v>254</v>
      </c>
      <c r="B171" s="61" t="s">
        <v>124</v>
      </c>
      <c r="C171" s="22" t="s">
        <v>296</v>
      </c>
      <c r="D171" s="8" t="s">
        <v>295</v>
      </c>
      <c r="E171" s="49" t="s">
        <v>6</v>
      </c>
      <c r="F171" s="49">
        <v>5</v>
      </c>
      <c r="G171" s="50"/>
      <c r="H171" s="50"/>
      <c r="I171" s="55">
        <f t="shared" ref="I171:I179" si="40">F171*G171</f>
        <v>0</v>
      </c>
      <c r="J171" s="55">
        <f t="shared" ref="J171:J179" si="41">F171*H171</f>
        <v>0</v>
      </c>
      <c r="K171" s="51">
        <f>SUM(I171:J171)</f>
        <v>0</v>
      </c>
    </row>
    <row r="172" spans="1:11" s="48" customFormat="1" ht="45" x14ac:dyDescent="0.25">
      <c r="A172" s="79" t="s">
        <v>255</v>
      </c>
      <c r="B172" s="61" t="s">
        <v>124</v>
      </c>
      <c r="C172" s="22" t="s">
        <v>298</v>
      </c>
      <c r="D172" s="8" t="s">
        <v>297</v>
      </c>
      <c r="E172" s="49" t="s">
        <v>6</v>
      </c>
      <c r="F172" s="49">
        <v>3</v>
      </c>
      <c r="G172" s="50"/>
      <c r="H172" s="50"/>
      <c r="I172" s="55">
        <f t="shared" si="40"/>
        <v>0</v>
      </c>
      <c r="J172" s="55">
        <f t="shared" si="41"/>
        <v>0</v>
      </c>
      <c r="K172" s="51">
        <f t="shared" ref="K172:K179" si="42">SUM(I172:J172)</f>
        <v>0</v>
      </c>
    </row>
    <row r="173" spans="1:11" s="48" customFormat="1" ht="45" x14ac:dyDescent="0.25">
      <c r="A173" s="79" t="s">
        <v>256</v>
      </c>
      <c r="B173" s="61" t="s">
        <v>124</v>
      </c>
      <c r="C173" s="22" t="s">
        <v>300</v>
      </c>
      <c r="D173" s="8" t="s">
        <v>299</v>
      </c>
      <c r="E173" s="49" t="s">
        <v>6</v>
      </c>
      <c r="F173" s="49">
        <v>10</v>
      </c>
      <c r="G173" s="50"/>
      <c r="H173" s="50"/>
      <c r="I173" s="55">
        <f t="shared" si="40"/>
        <v>0</v>
      </c>
      <c r="J173" s="55">
        <f t="shared" si="41"/>
        <v>0</v>
      </c>
      <c r="K173" s="51">
        <f t="shared" si="42"/>
        <v>0</v>
      </c>
    </row>
    <row r="174" spans="1:11" s="48" customFormat="1" ht="45" x14ac:dyDescent="0.25">
      <c r="A174" s="79" t="s">
        <v>257</v>
      </c>
      <c r="B174" s="61" t="s">
        <v>124</v>
      </c>
      <c r="C174" s="22">
        <v>93144</v>
      </c>
      <c r="D174" s="14" t="s">
        <v>301</v>
      </c>
      <c r="E174" s="49" t="s">
        <v>6</v>
      </c>
      <c r="F174" s="49">
        <v>3</v>
      </c>
      <c r="G174" s="50"/>
      <c r="H174" s="50"/>
      <c r="I174" s="55">
        <f t="shared" si="40"/>
        <v>0</v>
      </c>
      <c r="J174" s="55">
        <f t="shared" si="41"/>
        <v>0</v>
      </c>
      <c r="K174" s="51">
        <f t="shared" si="42"/>
        <v>0</v>
      </c>
    </row>
    <row r="175" spans="1:11" s="48" customFormat="1" ht="30" x14ac:dyDescent="0.25">
      <c r="A175" s="79" t="s">
        <v>258</v>
      </c>
      <c r="B175" s="61" t="s">
        <v>132</v>
      </c>
      <c r="C175" s="22" t="s">
        <v>335</v>
      </c>
      <c r="D175" s="8" t="s">
        <v>309</v>
      </c>
      <c r="E175" s="49" t="s">
        <v>6</v>
      </c>
      <c r="F175" s="49">
        <v>14</v>
      </c>
      <c r="G175" s="50"/>
      <c r="H175" s="50"/>
      <c r="I175" s="55">
        <f t="shared" si="40"/>
        <v>0</v>
      </c>
      <c r="J175" s="55">
        <f t="shared" si="41"/>
        <v>0</v>
      </c>
      <c r="K175" s="51">
        <f t="shared" si="42"/>
        <v>0</v>
      </c>
    </row>
    <row r="176" spans="1:11" s="48" customFormat="1" ht="30" x14ac:dyDescent="0.25">
      <c r="A176" s="79" t="s">
        <v>291</v>
      </c>
      <c r="B176" s="61" t="s">
        <v>310</v>
      </c>
      <c r="C176" s="60">
        <v>39245</v>
      </c>
      <c r="D176" s="14" t="s">
        <v>216</v>
      </c>
      <c r="E176" s="49" t="s">
        <v>134</v>
      </c>
      <c r="F176" s="49">
        <v>34</v>
      </c>
      <c r="G176" s="50"/>
      <c r="H176" s="50"/>
      <c r="I176" s="55">
        <f t="shared" si="40"/>
        <v>0</v>
      </c>
      <c r="J176" s="55">
        <f t="shared" si="41"/>
        <v>0</v>
      </c>
      <c r="K176" s="51">
        <f t="shared" si="42"/>
        <v>0</v>
      </c>
    </row>
    <row r="177" spans="1:11" s="48" customFormat="1" ht="45" x14ac:dyDescent="0.25">
      <c r="A177" s="79" t="s">
        <v>292</v>
      </c>
      <c r="B177" s="61" t="s">
        <v>124</v>
      </c>
      <c r="C177" s="21" t="s">
        <v>218</v>
      </c>
      <c r="D177" s="10" t="s">
        <v>217</v>
      </c>
      <c r="E177" s="49" t="s">
        <v>134</v>
      </c>
      <c r="F177" s="49">
        <v>68</v>
      </c>
      <c r="G177" s="50"/>
      <c r="H177" s="50"/>
      <c r="I177" s="55">
        <f t="shared" si="40"/>
        <v>0</v>
      </c>
      <c r="J177" s="55">
        <f t="shared" si="41"/>
        <v>0</v>
      </c>
      <c r="K177" s="51">
        <f t="shared" si="42"/>
        <v>0</v>
      </c>
    </row>
    <row r="178" spans="1:11" s="48" customFormat="1" ht="45" x14ac:dyDescent="0.25">
      <c r="A178" s="79" t="s">
        <v>293</v>
      </c>
      <c r="B178" s="61" t="s">
        <v>124</v>
      </c>
      <c r="C178" s="21">
        <v>91926</v>
      </c>
      <c r="D178" s="10" t="s">
        <v>219</v>
      </c>
      <c r="E178" s="49" t="s">
        <v>134</v>
      </c>
      <c r="F178" s="49">
        <v>68</v>
      </c>
      <c r="G178" s="50"/>
      <c r="H178" s="50"/>
      <c r="I178" s="55">
        <f t="shared" si="40"/>
        <v>0</v>
      </c>
      <c r="J178" s="55">
        <f t="shared" si="41"/>
        <v>0</v>
      </c>
      <c r="K178" s="51">
        <f t="shared" si="42"/>
        <v>0</v>
      </c>
    </row>
    <row r="179" spans="1:11" s="48" customFormat="1" ht="30" x14ac:dyDescent="0.25">
      <c r="A179" s="79" t="s">
        <v>294</v>
      </c>
      <c r="B179" s="61" t="s">
        <v>310</v>
      </c>
      <c r="C179" s="21">
        <v>12001</v>
      </c>
      <c r="D179" s="14" t="s">
        <v>220</v>
      </c>
      <c r="E179" s="49" t="s">
        <v>6</v>
      </c>
      <c r="F179" s="49">
        <v>15</v>
      </c>
      <c r="G179" s="50"/>
      <c r="H179" s="50"/>
      <c r="I179" s="55">
        <f t="shared" si="40"/>
        <v>0</v>
      </c>
      <c r="J179" s="55">
        <f t="shared" si="41"/>
        <v>0</v>
      </c>
      <c r="K179" s="51">
        <f t="shared" si="42"/>
        <v>0</v>
      </c>
    </row>
    <row r="180" spans="1:11" s="48" customFormat="1" x14ac:dyDescent="0.25">
      <c r="A180" s="78" t="s">
        <v>303</v>
      </c>
      <c r="B180" s="43"/>
      <c r="C180" s="44"/>
      <c r="D180" s="46" t="s">
        <v>307</v>
      </c>
      <c r="E180" s="43"/>
      <c r="F180" s="46"/>
      <c r="G180" s="46"/>
      <c r="H180" s="46"/>
      <c r="I180" s="54">
        <f>SUM(I181:I185)</f>
        <v>0</v>
      </c>
      <c r="J180" s="54">
        <f>SUM(J181:J185)</f>
        <v>0</v>
      </c>
      <c r="K180" s="47">
        <f>SUM(I180:J180)</f>
        <v>0</v>
      </c>
    </row>
    <row r="181" spans="1:11" s="48" customFormat="1" ht="60" x14ac:dyDescent="0.25">
      <c r="A181" s="79" t="s">
        <v>304</v>
      </c>
      <c r="B181" s="61" t="s">
        <v>124</v>
      </c>
      <c r="C181" s="22">
        <v>92564</v>
      </c>
      <c r="D181" s="10" t="s">
        <v>313</v>
      </c>
      <c r="E181" s="49" t="s">
        <v>6</v>
      </c>
      <c r="F181" s="49">
        <v>30</v>
      </c>
      <c r="G181" s="50"/>
      <c r="H181" s="50"/>
      <c r="I181" s="55">
        <f t="shared" ref="I181:I187" si="43">F181*G181</f>
        <v>0</v>
      </c>
      <c r="J181" s="55">
        <f t="shared" ref="J181:J187" si="44">F181*H181</f>
        <v>0</v>
      </c>
      <c r="K181" s="51">
        <f>SUM(I181:J181)</f>
        <v>0</v>
      </c>
    </row>
    <row r="182" spans="1:11" s="48" customFormat="1" ht="60" x14ac:dyDescent="0.25">
      <c r="A182" s="81" t="s">
        <v>305</v>
      </c>
      <c r="B182" s="61" t="s">
        <v>124</v>
      </c>
      <c r="C182" s="76">
        <v>100367</v>
      </c>
      <c r="D182" s="10" t="s">
        <v>315</v>
      </c>
      <c r="E182" s="49" t="s">
        <v>6</v>
      </c>
      <c r="F182" s="49">
        <v>15</v>
      </c>
      <c r="G182" s="50"/>
      <c r="H182" s="50"/>
      <c r="I182" s="55">
        <f t="shared" si="43"/>
        <v>0</v>
      </c>
      <c r="J182" s="55">
        <f t="shared" si="44"/>
        <v>0</v>
      </c>
      <c r="K182" s="51">
        <f t="shared" ref="K182:K187" si="45">SUM(I182:J182)</f>
        <v>0</v>
      </c>
    </row>
    <row r="183" spans="1:11" s="48" customFormat="1" ht="60" x14ac:dyDescent="0.25">
      <c r="A183" s="79" t="s">
        <v>306</v>
      </c>
      <c r="B183" s="61" t="s">
        <v>124</v>
      </c>
      <c r="C183" s="22">
        <v>92543</v>
      </c>
      <c r="D183" s="10" t="s">
        <v>314</v>
      </c>
      <c r="E183" s="49" t="s">
        <v>130</v>
      </c>
      <c r="F183" s="49">
        <v>625</v>
      </c>
      <c r="G183" s="50"/>
      <c r="H183" s="50"/>
      <c r="I183" s="55">
        <f t="shared" si="43"/>
        <v>0</v>
      </c>
      <c r="J183" s="55">
        <f t="shared" si="44"/>
        <v>0</v>
      </c>
      <c r="K183" s="51">
        <f t="shared" si="45"/>
        <v>0</v>
      </c>
    </row>
    <row r="184" spans="1:11" s="48" customFormat="1" ht="30" x14ac:dyDescent="0.25">
      <c r="A184" s="79" t="s">
        <v>318</v>
      </c>
      <c r="B184" s="61" t="s">
        <v>124</v>
      </c>
      <c r="C184" s="22">
        <v>94216</v>
      </c>
      <c r="D184" s="10" t="s">
        <v>316</v>
      </c>
      <c r="E184" s="49" t="s">
        <v>130</v>
      </c>
      <c r="F184" s="49">
        <v>625</v>
      </c>
      <c r="G184" s="50"/>
      <c r="H184" s="50"/>
      <c r="I184" s="55">
        <f t="shared" si="43"/>
        <v>0</v>
      </c>
      <c r="J184" s="55">
        <f t="shared" si="44"/>
        <v>0</v>
      </c>
      <c r="K184" s="51">
        <f t="shared" si="45"/>
        <v>0</v>
      </c>
    </row>
    <row r="185" spans="1:11" s="48" customFormat="1" ht="45" x14ac:dyDescent="0.25">
      <c r="A185" s="79" t="s">
        <v>319</v>
      </c>
      <c r="B185" s="61" t="s">
        <v>124</v>
      </c>
      <c r="C185" s="22">
        <v>94227</v>
      </c>
      <c r="D185" s="10" t="s">
        <v>317</v>
      </c>
      <c r="E185" s="49" t="s">
        <v>134</v>
      </c>
      <c r="F185" s="49">
        <v>88.25</v>
      </c>
      <c r="G185" s="50"/>
      <c r="H185" s="50"/>
      <c r="I185" s="55">
        <f t="shared" si="43"/>
        <v>0</v>
      </c>
      <c r="J185" s="55">
        <f t="shared" si="44"/>
        <v>0</v>
      </c>
      <c r="K185" s="51">
        <f t="shared" si="45"/>
        <v>0</v>
      </c>
    </row>
    <row r="186" spans="1:11" s="48" customFormat="1" ht="15.75" x14ac:dyDescent="0.25">
      <c r="A186" s="82" t="s">
        <v>325</v>
      </c>
      <c r="B186" s="101" t="s">
        <v>321</v>
      </c>
      <c r="C186" s="102"/>
      <c r="D186" s="102"/>
      <c r="E186" s="102"/>
      <c r="F186" s="102"/>
      <c r="G186" s="102"/>
      <c r="H186" s="102"/>
      <c r="I186" s="102"/>
      <c r="J186" s="103"/>
      <c r="K186" s="53">
        <f>K187</f>
        <v>0</v>
      </c>
    </row>
    <row r="187" spans="1:11" s="48" customFormat="1" ht="15.75" thickBot="1" x14ac:dyDescent="0.3">
      <c r="A187" s="83" t="s">
        <v>323</v>
      </c>
      <c r="B187" s="73" t="s">
        <v>132</v>
      </c>
      <c r="C187" s="73" t="s">
        <v>362</v>
      </c>
      <c r="D187" s="72" t="s">
        <v>322</v>
      </c>
      <c r="E187" s="73" t="s">
        <v>130</v>
      </c>
      <c r="F187" s="73">
        <v>539.46</v>
      </c>
      <c r="G187" s="73"/>
      <c r="H187" s="75"/>
      <c r="I187" s="74">
        <f t="shared" si="43"/>
        <v>0</v>
      </c>
      <c r="J187" s="74">
        <f t="shared" si="44"/>
        <v>0</v>
      </c>
      <c r="K187" s="74">
        <f t="shared" si="45"/>
        <v>0</v>
      </c>
    </row>
    <row r="188" spans="1:11" s="48" customFormat="1" ht="15.75" thickBot="1" x14ac:dyDescent="0.3">
      <c r="A188" s="97" t="s">
        <v>324</v>
      </c>
      <c r="B188" s="98"/>
      <c r="C188" s="98"/>
      <c r="D188" s="98"/>
      <c r="E188" s="98"/>
      <c r="F188" s="98"/>
      <c r="G188" s="98"/>
      <c r="H188" s="98"/>
      <c r="I188" s="98"/>
      <c r="J188" s="98"/>
      <c r="K188" s="99"/>
    </row>
    <row r="189" spans="1:11" s="48" customFormat="1" x14ac:dyDescent="0.25">
      <c r="A189" s="84"/>
    </row>
    <row r="190" spans="1:11" ht="15.75" x14ac:dyDescent="0.25">
      <c r="B190" s="2"/>
      <c r="I190" s="48"/>
      <c r="J190" s="1" t="s">
        <v>9</v>
      </c>
      <c r="K190" s="70">
        <f>K11+K88+K186</f>
        <v>0</v>
      </c>
    </row>
    <row r="191" spans="1:11" x14ac:dyDescent="0.25">
      <c r="B191" s="2"/>
      <c r="I191" s="48"/>
      <c r="J191" s="48"/>
      <c r="K191" s="48"/>
    </row>
    <row r="192" spans="1:11" x14ac:dyDescent="0.25">
      <c r="B192" s="2"/>
      <c r="J192" s="100" t="s">
        <v>320</v>
      </c>
      <c r="K192" s="100"/>
    </row>
    <row r="193" spans="1:11" x14ac:dyDescent="0.25">
      <c r="B193" s="2"/>
    </row>
    <row r="194" spans="1:11" x14ac:dyDescent="0.25">
      <c r="A194" s="84"/>
      <c r="B194" s="2"/>
      <c r="D194" s="48"/>
      <c r="E194" s="48"/>
      <c r="F194" s="48"/>
      <c r="G194" s="48"/>
      <c r="H194" s="48"/>
    </row>
    <row r="195" spans="1:11" x14ac:dyDescent="0.25">
      <c r="A195" s="84"/>
      <c r="B195" s="2"/>
      <c r="D195" s="48"/>
      <c r="E195" s="48"/>
      <c r="F195" s="48"/>
      <c r="G195" s="48" t="s">
        <v>302</v>
      </c>
      <c r="H195" s="48"/>
    </row>
    <row r="196" spans="1:11" x14ac:dyDescent="0.25">
      <c r="A196" s="84"/>
      <c r="B196" s="2"/>
      <c r="D196" s="48"/>
      <c r="E196" s="48"/>
      <c r="F196" s="48"/>
      <c r="G196" s="48"/>
      <c r="H196" s="48"/>
    </row>
    <row r="197" spans="1:11" x14ac:dyDescent="0.25">
      <c r="B197" s="2"/>
    </row>
    <row r="198" spans="1:11" x14ac:dyDescent="0.25">
      <c r="B198" s="2"/>
      <c r="J198" s="114" t="s">
        <v>329</v>
      </c>
      <c r="K198" s="114"/>
    </row>
    <row r="199" spans="1:11" x14ac:dyDescent="0.25">
      <c r="B199" s="2"/>
      <c r="J199" s="100" t="s">
        <v>330</v>
      </c>
      <c r="K199" s="100"/>
    </row>
    <row r="200" spans="1:11" x14ac:dyDescent="0.25">
      <c r="B200" s="2"/>
    </row>
    <row r="201" spans="1:11" x14ac:dyDescent="0.25">
      <c r="B201" s="2"/>
    </row>
    <row r="202" spans="1:11" x14ac:dyDescent="0.25">
      <c r="B202" s="2"/>
    </row>
    <row r="203" spans="1:11" x14ac:dyDescent="0.25">
      <c r="B203" s="2"/>
    </row>
    <row r="204" spans="1:11" x14ac:dyDescent="0.25">
      <c r="B204" s="2"/>
    </row>
    <row r="205" spans="1:11" x14ac:dyDescent="0.25">
      <c r="B205" s="2"/>
    </row>
    <row r="206" spans="1:11" x14ac:dyDescent="0.25">
      <c r="B206" s="2"/>
    </row>
    <row r="207" spans="1:11" x14ac:dyDescent="0.25">
      <c r="B207" s="2"/>
    </row>
    <row r="208" spans="1:11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  <row r="653" spans="2:2" x14ac:dyDescent="0.25">
      <c r="B653" s="2"/>
    </row>
    <row r="654" spans="2:2" x14ac:dyDescent="0.25">
      <c r="B654" s="2"/>
    </row>
    <row r="655" spans="2:2" x14ac:dyDescent="0.25">
      <c r="B655" s="2"/>
    </row>
    <row r="656" spans="2:2" x14ac:dyDescent="0.25">
      <c r="B656" s="2"/>
    </row>
    <row r="657" spans="2:2" x14ac:dyDescent="0.25">
      <c r="B657" s="2"/>
    </row>
    <row r="658" spans="2:2" x14ac:dyDescent="0.25">
      <c r="B658" s="2"/>
    </row>
    <row r="659" spans="2:2" x14ac:dyDescent="0.25">
      <c r="B659" s="2"/>
    </row>
    <row r="660" spans="2:2" x14ac:dyDescent="0.25">
      <c r="B660" s="2"/>
    </row>
    <row r="661" spans="2:2" x14ac:dyDescent="0.25">
      <c r="B661" s="2"/>
    </row>
    <row r="662" spans="2:2" x14ac:dyDescent="0.25">
      <c r="B662" s="2"/>
    </row>
    <row r="663" spans="2:2" x14ac:dyDescent="0.25">
      <c r="B663" s="2"/>
    </row>
    <row r="664" spans="2:2" x14ac:dyDescent="0.25">
      <c r="B664" s="2"/>
    </row>
    <row r="665" spans="2:2" x14ac:dyDescent="0.25">
      <c r="B665" s="2"/>
    </row>
    <row r="666" spans="2:2" x14ac:dyDescent="0.25">
      <c r="B666" s="2"/>
    </row>
    <row r="667" spans="2:2" x14ac:dyDescent="0.25">
      <c r="B667" s="2"/>
    </row>
    <row r="668" spans="2:2" x14ac:dyDescent="0.25">
      <c r="B668" s="2"/>
    </row>
    <row r="669" spans="2:2" x14ac:dyDescent="0.25">
      <c r="B669" s="2"/>
    </row>
    <row r="670" spans="2:2" x14ac:dyDescent="0.25">
      <c r="B670" s="2"/>
    </row>
    <row r="671" spans="2:2" x14ac:dyDescent="0.25">
      <c r="B671" s="2"/>
    </row>
    <row r="672" spans="2:2" x14ac:dyDescent="0.25">
      <c r="B672" s="2"/>
    </row>
    <row r="673" spans="2:2" x14ac:dyDescent="0.25">
      <c r="B673" s="2"/>
    </row>
    <row r="674" spans="2:2" x14ac:dyDescent="0.25">
      <c r="B674" s="2"/>
    </row>
    <row r="675" spans="2:2" x14ac:dyDescent="0.25">
      <c r="B675" s="2"/>
    </row>
    <row r="676" spans="2:2" x14ac:dyDescent="0.25">
      <c r="B676" s="2"/>
    </row>
    <row r="677" spans="2:2" x14ac:dyDescent="0.25">
      <c r="B677" s="2"/>
    </row>
    <row r="678" spans="2:2" x14ac:dyDescent="0.25">
      <c r="B678" s="2"/>
    </row>
    <row r="679" spans="2:2" x14ac:dyDescent="0.25">
      <c r="B679" s="2"/>
    </row>
    <row r="680" spans="2:2" x14ac:dyDescent="0.25">
      <c r="B680" s="2"/>
    </row>
    <row r="681" spans="2:2" x14ac:dyDescent="0.25">
      <c r="B681" s="2"/>
    </row>
    <row r="682" spans="2:2" x14ac:dyDescent="0.25">
      <c r="B682" s="2"/>
    </row>
    <row r="683" spans="2:2" x14ac:dyDescent="0.25">
      <c r="B683" s="2"/>
    </row>
    <row r="684" spans="2:2" x14ac:dyDescent="0.25">
      <c r="B684" s="2"/>
    </row>
    <row r="685" spans="2:2" x14ac:dyDescent="0.25">
      <c r="B685" s="2"/>
    </row>
    <row r="686" spans="2:2" x14ac:dyDescent="0.25">
      <c r="B686" s="2"/>
    </row>
    <row r="687" spans="2:2" x14ac:dyDescent="0.25">
      <c r="B687" s="2"/>
    </row>
    <row r="688" spans="2:2" x14ac:dyDescent="0.25">
      <c r="B688" s="2"/>
    </row>
    <row r="689" spans="2:2" x14ac:dyDescent="0.25">
      <c r="B689" s="2"/>
    </row>
    <row r="690" spans="2:2" x14ac:dyDescent="0.25">
      <c r="B690" s="2"/>
    </row>
    <row r="691" spans="2:2" x14ac:dyDescent="0.25">
      <c r="B691" s="2"/>
    </row>
    <row r="692" spans="2:2" x14ac:dyDescent="0.25">
      <c r="B692" s="2"/>
    </row>
    <row r="693" spans="2:2" x14ac:dyDescent="0.25">
      <c r="B693" s="2"/>
    </row>
    <row r="694" spans="2:2" x14ac:dyDescent="0.25">
      <c r="B694" s="2"/>
    </row>
    <row r="695" spans="2:2" x14ac:dyDescent="0.25">
      <c r="B695" s="2"/>
    </row>
    <row r="696" spans="2:2" x14ac:dyDescent="0.25">
      <c r="B696" s="2"/>
    </row>
    <row r="697" spans="2:2" x14ac:dyDescent="0.25">
      <c r="B697" s="2"/>
    </row>
    <row r="698" spans="2:2" x14ac:dyDescent="0.25">
      <c r="B698" s="2"/>
    </row>
    <row r="699" spans="2:2" x14ac:dyDescent="0.25">
      <c r="B699" s="2"/>
    </row>
    <row r="700" spans="2:2" x14ac:dyDescent="0.25">
      <c r="B700" s="2"/>
    </row>
    <row r="701" spans="2:2" x14ac:dyDescent="0.25">
      <c r="B701" s="2"/>
    </row>
    <row r="702" spans="2:2" x14ac:dyDescent="0.25">
      <c r="B702" s="2"/>
    </row>
    <row r="703" spans="2:2" x14ac:dyDescent="0.25">
      <c r="B703" s="2"/>
    </row>
    <row r="704" spans="2:2" x14ac:dyDescent="0.25">
      <c r="B704" s="2"/>
    </row>
    <row r="705" spans="2:2" x14ac:dyDescent="0.25">
      <c r="B705" s="2"/>
    </row>
    <row r="706" spans="2:2" x14ac:dyDescent="0.25">
      <c r="B706" s="2"/>
    </row>
    <row r="707" spans="2:2" x14ac:dyDescent="0.25">
      <c r="B707" s="2"/>
    </row>
    <row r="708" spans="2:2" x14ac:dyDescent="0.25">
      <c r="B708" s="2"/>
    </row>
    <row r="709" spans="2:2" x14ac:dyDescent="0.25">
      <c r="B709" s="2"/>
    </row>
    <row r="710" spans="2:2" x14ac:dyDescent="0.25">
      <c r="B710" s="2"/>
    </row>
    <row r="711" spans="2:2" x14ac:dyDescent="0.25">
      <c r="B711" s="2"/>
    </row>
    <row r="712" spans="2:2" x14ac:dyDescent="0.25">
      <c r="B712" s="2"/>
    </row>
    <row r="713" spans="2:2" x14ac:dyDescent="0.25">
      <c r="B713" s="2"/>
    </row>
    <row r="714" spans="2:2" x14ac:dyDescent="0.25">
      <c r="B714" s="2"/>
    </row>
    <row r="715" spans="2:2" x14ac:dyDescent="0.25">
      <c r="B715" s="2"/>
    </row>
    <row r="716" spans="2:2" x14ac:dyDescent="0.25">
      <c r="B716" s="2"/>
    </row>
    <row r="717" spans="2:2" x14ac:dyDescent="0.25">
      <c r="B717" s="2"/>
    </row>
    <row r="718" spans="2:2" x14ac:dyDescent="0.25">
      <c r="B718" s="2"/>
    </row>
    <row r="719" spans="2:2" x14ac:dyDescent="0.25">
      <c r="B719" s="2"/>
    </row>
    <row r="720" spans="2:2" x14ac:dyDescent="0.25">
      <c r="B720" s="2"/>
    </row>
    <row r="721" spans="2:2" x14ac:dyDescent="0.25">
      <c r="B721" s="2"/>
    </row>
    <row r="722" spans="2:2" x14ac:dyDescent="0.25">
      <c r="B722" s="2"/>
    </row>
    <row r="723" spans="2:2" x14ac:dyDescent="0.25">
      <c r="B723" s="2"/>
    </row>
    <row r="724" spans="2:2" x14ac:dyDescent="0.25">
      <c r="B724" s="2"/>
    </row>
    <row r="725" spans="2:2" x14ac:dyDescent="0.25">
      <c r="B725" s="2"/>
    </row>
    <row r="726" spans="2:2" x14ac:dyDescent="0.25">
      <c r="B726" s="2"/>
    </row>
    <row r="727" spans="2:2" x14ac:dyDescent="0.25">
      <c r="B727" s="2"/>
    </row>
    <row r="728" spans="2:2" x14ac:dyDescent="0.25">
      <c r="B728" s="2"/>
    </row>
    <row r="729" spans="2:2" x14ac:dyDescent="0.25">
      <c r="B729" s="2"/>
    </row>
    <row r="730" spans="2:2" x14ac:dyDescent="0.25">
      <c r="B730" s="2"/>
    </row>
    <row r="731" spans="2:2" x14ac:dyDescent="0.25">
      <c r="B731" s="2"/>
    </row>
    <row r="732" spans="2:2" x14ac:dyDescent="0.25">
      <c r="B732" s="2"/>
    </row>
    <row r="733" spans="2:2" x14ac:dyDescent="0.25">
      <c r="B733" s="2"/>
    </row>
    <row r="734" spans="2:2" x14ac:dyDescent="0.25">
      <c r="B734" s="2"/>
    </row>
    <row r="735" spans="2:2" x14ac:dyDescent="0.25">
      <c r="B735" s="2"/>
    </row>
    <row r="736" spans="2:2" x14ac:dyDescent="0.25">
      <c r="B736" s="2"/>
    </row>
    <row r="737" spans="2:2" x14ac:dyDescent="0.25">
      <c r="B737" s="2"/>
    </row>
    <row r="738" spans="2:2" x14ac:dyDescent="0.25">
      <c r="B738" s="2"/>
    </row>
    <row r="739" spans="2:2" x14ac:dyDescent="0.25">
      <c r="B739" s="2"/>
    </row>
    <row r="740" spans="2:2" x14ac:dyDescent="0.25">
      <c r="B740" s="2"/>
    </row>
    <row r="741" spans="2:2" x14ac:dyDescent="0.25">
      <c r="B741" s="2"/>
    </row>
    <row r="742" spans="2:2" x14ac:dyDescent="0.25">
      <c r="B742" s="2"/>
    </row>
    <row r="743" spans="2:2" x14ac:dyDescent="0.25">
      <c r="B743" s="2"/>
    </row>
    <row r="744" spans="2:2" x14ac:dyDescent="0.25">
      <c r="B744" s="2"/>
    </row>
    <row r="745" spans="2:2" x14ac:dyDescent="0.25">
      <c r="B745" s="2"/>
    </row>
    <row r="746" spans="2:2" x14ac:dyDescent="0.25">
      <c r="B746" s="2"/>
    </row>
    <row r="747" spans="2:2" x14ac:dyDescent="0.25">
      <c r="B747" s="2"/>
    </row>
    <row r="748" spans="2:2" x14ac:dyDescent="0.25">
      <c r="B748" s="2"/>
    </row>
    <row r="749" spans="2:2" x14ac:dyDescent="0.25">
      <c r="B749" s="2"/>
    </row>
    <row r="750" spans="2:2" x14ac:dyDescent="0.25">
      <c r="B750" s="2"/>
    </row>
    <row r="751" spans="2:2" x14ac:dyDescent="0.25">
      <c r="B751" s="2"/>
    </row>
    <row r="752" spans="2:2" x14ac:dyDescent="0.25">
      <c r="B752" s="2"/>
    </row>
    <row r="753" spans="2:2" x14ac:dyDescent="0.25">
      <c r="B753" s="2"/>
    </row>
    <row r="754" spans="2:2" x14ac:dyDescent="0.25">
      <c r="B754" s="2"/>
    </row>
    <row r="755" spans="2:2" x14ac:dyDescent="0.25">
      <c r="B755" s="2"/>
    </row>
    <row r="756" spans="2:2" x14ac:dyDescent="0.25">
      <c r="B756" s="2"/>
    </row>
    <row r="757" spans="2:2" x14ac:dyDescent="0.25">
      <c r="B757" s="2"/>
    </row>
    <row r="758" spans="2:2" x14ac:dyDescent="0.25">
      <c r="B758" s="2"/>
    </row>
    <row r="759" spans="2:2" x14ac:dyDescent="0.25">
      <c r="B759" s="2"/>
    </row>
    <row r="760" spans="2:2" x14ac:dyDescent="0.25">
      <c r="B760" s="2"/>
    </row>
    <row r="761" spans="2:2" x14ac:dyDescent="0.25">
      <c r="B761" s="2"/>
    </row>
    <row r="762" spans="2:2" x14ac:dyDescent="0.25">
      <c r="B762" s="2"/>
    </row>
    <row r="763" spans="2:2" x14ac:dyDescent="0.25">
      <c r="B763" s="2"/>
    </row>
    <row r="764" spans="2:2" x14ac:dyDescent="0.25">
      <c r="B764" s="2"/>
    </row>
    <row r="765" spans="2:2" x14ac:dyDescent="0.25">
      <c r="B765" s="2"/>
    </row>
    <row r="766" spans="2:2" x14ac:dyDescent="0.25">
      <c r="B766" s="2"/>
    </row>
    <row r="767" spans="2:2" x14ac:dyDescent="0.25">
      <c r="B767" s="2"/>
    </row>
    <row r="768" spans="2:2" x14ac:dyDescent="0.25">
      <c r="B768" s="2"/>
    </row>
    <row r="769" spans="2:2" x14ac:dyDescent="0.25">
      <c r="B769" s="2"/>
    </row>
    <row r="770" spans="2:2" x14ac:dyDescent="0.25">
      <c r="B770" s="2"/>
    </row>
    <row r="771" spans="2:2" x14ac:dyDescent="0.25">
      <c r="B771" s="2"/>
    </row>
    <row r="772" spans="2:2" x14ac:dyDescent="0.25">
      <c r="B772" s="2"/>
    </row>
    <row r="773" spans="2:2" x14ac:dyDescent="0.25">
      <c r="B773" s="2"/>
    </row>
    <row r="774" spans="2:2" x14ac:dyDescent="0.25">
      <c r="B774" s="2"/>
    </row>
    <row r="775" spans="2:2" x14ac:dyDescent="0.25">
      <c r="B775" s="2"/>
    </row>
    <row r="776" spans="2:2" x14ac:dyDescent="0.25">
      <c r="B776" s="2"/>
    </row>
    <row r="777" spans="2:2" x14ac:dyDescent="0.25">
      <c r="B777" s="2"/>
    </row>
    <row r="778" spans="2:2" x14ac:dyDescent="0.25">
      <c r="B778" s="2"/>
    </row>
    <row r="779" spans="2:2" x14ac:dyDescent="0.25">
      <c r="B779" s="2"/>
    </row>
    <row r="780" spans="2:2" x14ac:dyDescent="0.25">
      <c r="B780" s="2"/>
    </row>
    <row r="781" spans="2:2" x14ac:dyDescent="0.25">
      <c r="B781" s="2"/>
    </row>
    <row r="782" spans="2:2" x14ac:dyDescent="0.25">
      <c r="B782" s="2"/>
    </row>
    <row r="783" spans="2:2" x14ac:dyDescent="0.25">
      <c r="B783" s="2"/>
    </row>
    <row r="784" spans="2:2" x14ac:dyDescent="0.25">
      <c r="B784" s="2"/>
    </row>
    <row r="785" spans="2:2" x14ac:dyDescent="0.25">
      <c r="B785" s="2"/>
    </row>
    <row r="786" spans="2:2" x14ac:dyDescent="0.25">
      <c r="B786" s="2"/>
    </row>
    <row r="787" spans="2:2" x14ac:dyDescent="0.25">
      <c r="B787" s="2"/>
    </row>
    <row r="788" spans="2:2" x14ac:dyDescent="0.25">
      <c r="B788" s="2"/>
    </row>
    <row r="789" spans="2:2" x14ac:dyDescent="0.25">
      <c r="B789" s="2"/>
    </row>
    <row r="790" spans="2:2" x14ac:dyDescent="0.25">
      <c r="B790" s="2"/>
    </row>
    <row r="791" spans="2:2" x14ac:dyDescent="0.25">
      <c r="B791" s="2"/>
    </row>
    <row r="792" spans="2:2" x14ac:dyDescent="0.25">
      <c r="B792" s="2"/>
    </row>
    <row r="793" spans="2:2" x14ac:dyDescent="0.25">
      <c r="B793" s="2"/>
    </row>
  </sheetData>
  <mergeCells count="20">
    <mergeCell ref="J199:K199"/>
    <mergeCell ref="K9:K10"/>
    <mergeCell ref="J198:K198"/>
    <mergeCell ref="A6:J7"/>
    <mergeCell ref="A1:A5"/>
    <mergeCell ref="B1:D5"/>
    <mergeCell ref="A188:K188"/>
    <mergeCell ref="J192:K192"/>
    <mergeCell ref="B186:J186"/>
    <mergeCell ref="B11:J11"/>
    <mergeCell ref="B88:J88"/>
    <mergeCell ref="A8:K8"/>
    <mergeCell ref="A9:A10"/>
    <mergeCell ref="B9:B10"/>
    <mergeCell ref="C9:C10"/>
    <mergeCell ref="D9:D10"/>
    <mergeCell ref="E9:E10"/>
    <mergeCell ref="F9:F10"/>
    <mergeCell ref="G9:H9"/>
    <mergeCell ref="I9:J9"/>
  </mergeCells>
  <phoneticPr fontId="1" type="noConversion"/>
  <pageMargins left="0.511811024" right="0.511811024" top="0.78740157499999996" bottom="0.78740157499999996" header="0.31496062000000002" footer="0.31496062000000002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Fiorim</dc:creator>
  <cp:lastModifiedBy>Daniela de Oliveira</cp:lastModifiedBy>
  <cp:lastPrinted>2022-10-19T17:02:35Z</cp:lastPrinted>
  <dcterms:created xsi:type="dcterms:W3CDTF">2022-10-13T04:01:45Z</dcterms:created>
  <dcterms:modified xsi:type="dcterms:W3CDTF">2022-11-04T11:20:38Z</dcterms:modified>
</cp:coreProperties>
</file>