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Tomada de Preços)\009-23 Reforma de piso na EMEF Francisco S. Guimarães e na EMEI São José (Exclusiva)\Orçamento SEM VALORES\"/>
    </mc:Choice>
  </mc:AlternateContent>
  <xr:revisionPtr revIDLastSave="0" documentId="13_ncr:1_{F8B18007-281D-4BD6-B894-59F00D4CD5E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Orçamento" sheetId="1" r:id="rId1"/>
    <sheet name="Cronograma" sheetId="2" r:id="rId2"/>
  </sheets>
  <externalReferences>
    <externalReference r:id="rId3"/>
  </externalReferences>
  <definedNames>
    <definedName name="_xlnm.Print_Area" localSheetId="1">Cronograma!$B$2:$L$36</definedName>
    <definedName name="_xlnm.Print_Area" localSheetId="0">Orçamento!$B$2:$M$19</definedName>
    <definedName name="_xlnm.Database">TEXT(Import.DataBase,"mm-aaaa")</definedName>
    <definedName name="CFF.NumLinha">ROW(Cronograma!#REF!)-ROW(Cronograma!#REF!)-1</definedName>
    <definedName name="Código" localSheetId="0">Orçamento!#REF!</definedName>
    <definedName name="Dados.Lista.BDI">[1]DADOS!$T$37:$X$37</definedName>
    <definedName name="Fonte" localSheetId="0">Orçamento!#REF!</definedName>
    <definedName name="Import.DataBase">[1]DADOS!$A$38</definedName>
    <definedName name="Import.Desoneracao">[1]DADOS!$C$38</definedName>
    <definedName name="PO.CustoUnitario" localSheetId="0">ROUND(Orçamento!#REF!,15-13*Orçamento!#REF!)</definedName>
    <definedName name="PO.CustoUnitario">ROUND(#REF!,15-13*#REF!)</definedName>
    <definedName name="PO.PrecoUnitario" localSheetId="0">ROUND(Orçamento!#REF!,15-13*Orçamento!#REF!)</definedName>
    <definedName name="PO.PrecoUnitario">ROUND(#REF!,15-13*#REF!)</definedName>
    <definedName name="PO.Quantidade" localSheetId="0">ROUND(Orçamento!#REF!,15-13*Orçamento!#REF!)</definedName>
    <definedName name="PO.Quantidade">ROUND(#REF!,15-13*#REF!)</definedName>
    <definedName name="Referencia.Descricao" localSheetId="0">#N/A</definedName>
    <definedName name="Referencia.Descricao">IF(ISNUMBER([1]PO!linhasinapixls),INDEX(INDIRECT("'[Referência "&amp;_xlnm.Database&amp;".xls]Banco'!$b:$g"),[1]PO!linhasinapixls,3),"")</definedName>
    <definedName name="Referencia.Desonerado" localSheetId="0">#N/A</definedName>
    <definedName name="Referencia.Desonerado">IF(ISNUMBER([1]PO!linhasinapixls),VALUE(INDEX(INDIRECT("'[Referência "&amp;_xlnm.Database&amp;".xls]Banco'!$b:$g"),[1]PO!linhasinapixls,5)),0)</definedName>
    <definedName name="Referencia.NaoDesonerado" localSheetId="0">#N/A</definedName>
    <definedName name="Referencia.NaoDesonerado">IF(ISNUMBER([1]PO!linhasinapixls),VALUE(INDEX(INDIRECT("'[Referência "&amp;_xlnm.Database&amp;".xls]Banco'!$b:$g"),[1]PO!linhasinapixls,6)),0)</definedName>
    <definedName name="Referencia.Unidade" localSheetId="0">#N/A</definedName>
    <definedName name="Referencia.Unidade">IF(ISNUMBER([1]PO!linhasinapixls),INDEX(INDIRECT("'[Referência "&amp;_xlnm.Database&amp;".xls]Banco'!$b:$g"),[1]PO!linhasinapixls,4),"")</definedName>
    <definedName name="SomaAgrup" localSheetId="0">SUMIF(OFFSET(Orçamento!#REF!,1,0,Orçamento!$B1),"S",OFFSET(Orçamento!A1,1,0,Orçamento!$B1))</definedName>
    <definedName name="SomaAgrup">SUMIF(OFFSET(#REF!,1,0,#REF!),"S",OFFSET(#REF!,1,0,#REF!))</definedName>
    <definedName name="TipoOrçamento">"BASE"</definedName>
    <definedName name="VTOTAL1" localSheetId="0">ROUND(PO.Quantidade*PO.PrecoUnitario,15-13*Orçamento!#REF!)</definedName>
    <definedName name="VTOTAL1">ROUND(PO.Quantidade*PO.PrecoUnitario,15-13*#REF!)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4" i="2" l="1"/>
  <c r="C31" i="2"/>
  <c r="C28" i="2"/>
  <c r="C25" i="2"/>
  <c r="C22" i="2"/>
  <c r="C19" i="2"/>
  <c r="L11" i="2"/>
  <c r="K11" i="2"/>
  <c r="J11" i="2"/>
  <c r="I11" i="2"/>
  <c r="H11" i="2"/>
  <c r="G11" i="2"/>
  <c r="F11" i="2"/>
  <c r="L10" i="2"/>
  <c r="K10" i="2"/>
  <c r="J10" i="2"/>
  <c r="I10" i="2"/>
  <c r="H10" i="2"/>
  <c r="G10" i="2"/>
  <c r="F10" i="2"/>
  <c r="L9" i="2"/>
  <c r="K9" i="2"/>
  <c r="J9" i="2"/>
  <c r="I9" i="2"/>
  <c r="H9" i="2"/>
  <c r="G9" i="2"/>
  <c r="F9" i="2"/>
  <c r="D9" i="2"/>
  <c r="C9" i="2"/>
  <c r="B9" i="2"/>
  <c r="H6" i="2"/>
  <c r="H5" i="2"/>
  <c r="H4" i="2"/>
  <c r="H2" i="2"/>
  <c r="L16" i="1"/>
  <c r="K16" i="1"/>
  <c r="J16" i="1"/>
  <c r="L15" i="1"/>
  <c r="K15" i="1"/>
  <c r="J15" i="1"/>
  <c r="L14" i="1"/>
  <c r="K14" i="1"/>
  <c r="K13" i="1" s="1"/>
  <c r="K11" i="1" s="1"/>
  <c r="J14" i="1"/>
  <c r="L12" i="1"/>
  <c r="K12" i="1"/>
  <c r="M12" i="1" s="1"/>
  <c r="J12" i="1"/>
  <c r="L10" i="1"/>
  <c r="L9" i="1" s="1"/>
  <c r="K10" i="1"/>
  <c r="J10" i="1"/>
  <c r="K9" i="1"/>
  <c r="G3" i="1"/>
  <c r="H3" i="2" s="1"/>
  <c r="M15" i="1" l="1"/>
  <c r="M16" i="1"/>
  <c r="L13" i="1"/>
  <c r="L11" i="1" s="1"/>
  <c r="L8" i="1" s="1"/>
  <c r="M10" i="1"/>
  <c r="M9" i="1" s="1"/>
  <c r="M14" i="1"/>
  <c r="M13" i="1" s="1"/>
  <c r="M11" i="1" s="1"/>
  <c r="M8" i="1" s="1"/>
  <c r="L5" i="1" s="1"/>
  <c r="K5" i="2" s="1"/>
  <c r="K8" i="1"/>
</calcChain>
</file>

<file path=xl/sharedStrings.xml><?xml version="1.0" encoding="utf-8"?>
<sst xmlns="http://schemas.openxmlformats.org/spreadsheetml/2006/main" count="114" uniqueCount="73">
  <si>
    <t>PREFEITURA MUNICIPAL DE TRÊS DE MAIO</t>
  </si>
  <si>
    <t>OBRA:</t>
  </si>
  <si>
    <t>Reforma de piso EMEF Francisco Sales Guimarães</t>
  </si>
  <si>
    <t>ÁREA:</t>
  </si>
  <si>
    <t>LOCAL:</t>
  </si>
  <si>
    <t>Rua Sen. Salgado Filho, 474 - Bairro Oriental - Três de Maio – RS</t>
  </si>
  <si>
    <t>DATA:</t>
  </si>
  <si>
    <t>VALOR TOTAL:</t>
  </si>
  <si>
    <t>BDI:</t>
  </si>
  <si>
    <t>NÃO DESONERADO</t>
  </si>
  <si>
    <t>Item</t>
  </si>
  <si>
    <t>Fonte</t>
  </si>
  <si>
    <t>Código</t>
  </si>
  <si>
    <t>Descrição</t>
  </si>
  <si>
    <t>Unidade</t>
  </si>
  <si>
    <t>Quantidade</t>
  </si>
  <si>
    <t>Preço Unit. Material (R$)</t>
  </si>
  <si>
    <t>Preço Unit. Mão de Obra (R$)</t>
  </si>
  <si>
    <t>Preço Unitário Total (R$)</t>
  </si>
  <si>
    <t>Preço Total Material (R$)</t>
  </si>
  <si>
    <t>Preço Total Mão de Obra (R$)</t>
  </si>
  <si>
    <t>Preço Total
(R$)</t>
  </si>
  <si>
    <t>1.</t>
  </si>
  <si>
    <t>Demolição</t>
  </si>
  <si>
    <t>1.1.</t>
  </si>
  <si>
    <t>Serviços Iniciais</t>
  </si>
  <si>
    <t>1.1.0.1.</t>
  </si>
  <si>
    <t>SINAPI</t>
  </si>
  <si>
    <t>97643</t>
  </si>
  <si>
    <t>REMOÇÃO DE PISO DE MADEIRA (ASSOALHO E BARROTE), DE FORMA MANUAL, SEM REAPROVEITAMENTO. AF_12/2017</t>
  </si>
  <si>
    <t>M2</t>
  </si>
  <si>
    <t>Reaterro</t>
  </si>
  <si>
    <t>2.1</t>
  </si>
  <si>
    <t>96995</t>
  </si>
  <si>
    <t>REATERRO MANUAL APILOAMENTO COM SOQUETE. AF_10/2017.</t>
  </si>
  <si>
    <t>M3</t>
  </si>
  <si>
    <t>Piso</t>
  </si>
  <si>
    <t>3.1</t>
  </si>
  <si>
    <t>95241</t>
  </si>
  <si>
    <t>LASTRO DE CONCRETO MAGRO, APLICADO EM PISOS, LAJES SOBRE O SOLO OU RADIERS, ESPESSURA DE 5 CM. AF_07/2016</t>
  </si>
  <si>
    <t>3.2</t>
  </si>
  <si>
    <t>88477</t>
  </si>
  <si>
    <t>CONTRAPISO COM ARGAMASSA AUTONIVELANTE, APLICADO SOBRE LAJE, ADERIDO, ESPESSURA 3 CM. AF_07/2021</t>
  </si>
  <si>
    <t>3.3</t>
  </si>
  <si>
    <t>87251</t>
  </si>
  <si>
    <t>REVESTIMENTO CERÂMICO PARA PISO COM PLACAS TIPO ESMALTADA EXTRA DE DIMENSÕES 45X45 CM APLICADA EM AMBIENTES DE ÁREA MAIOR QUE 10 M2. AF_02/2023_PE.</t>
  </si>
  <si>
    <t xml:space="preserve">DECLARO PARA OS DEVIDOS FINS QUE OS ENCARGOS SOCIAIS ATENDEM AOS PERCENTUAIS ESTABELECIDOS NO SINAPI 04/23 PARA O ESTADO DO RIO GRANDE DO SUL PARA MÃO DE OBRA HORISTA 83,01% E MENSALISTA 46,12% </t>
  </si>
  <si>
    <t>Foi considerado arredondamento de duas casas decimais para Quantidade; Custo Unitário; BDI; Preço Unitário; Preço Total.</t>
  </si>
  <si>
    <t>CRONOGRAMA FÍSICO-FINANCEIRO</t>
  </si>
  <si>
    <t>Descrição das Metas / Macrosserviços</t>
  </si>
  <si>
    <t>Valores Totais (R$)</t>
  </si>
  <si>
    <t>Início de Obra</t>
  </si>
  <si>
    <t>Parcela 1</t>
  </si>
  <si>
    <t>Parcela 2</t>
  </si>
  <si>
    <t>Parcela 3</t>
  </si>
  <si>
    <t>Parcela 4</t>
  </si>
  <si>
    <t>Parcela 5</t>
  </si>
  <si>
    <t>Parcela 6</t>
  </si>
  <si>
    <t>Parcela 7</t>
  </si>
  <si>
    <t>Parcela (%)</t>
  </si>
  <si>
    <t>Acumulado (%)</t>
  </si>
  <si>
    <t>Acumulado (R$)</t>
  </si>
  <si>
    <t>CRONOGRAMA GLOBAL DO LOTE</t>
  </si>
  <si>
    <t>Parcela (R$)</t>
  </si>
  <si>
    <t>TOTAL</t>
  </si>
  <si>
    <t>1.2.</t>
  </si>
  <si>
    <t>1.3.</t>
  </si>
  <si>
    <t>1.4.</t>
  </si>
  <si>
    <t>1.5.</t>
  </si>
  <si>
    <t>1.6.</t>
  </si>
  <si>
    <t>Local</t>
  </si>
  <si>
    <t>Data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</si>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</sst>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&quot;R$ &quot;* #,##0.00_);_(&quot;R$ &quot;* \(#,##0.00\);_(&quot;R$ &quot;* \-??_);_(@_)"/>
    <numFmt numFmtId="165" formatCode="_(* #,##0.00_);_(* \(#,##0.00\);_(* \-??_);_(@_)"/>
    <numFmt numFmtId="166" formatCode="_-* #,##0.00_-;\-* #,##0.00_-;_-* \-??_-;_-@_-"/>
    <numFmt numFmtId="167" formatCode="0.00&quot; m²&quot;"/>
    <numFmt numFmtId="168" formatCode="mmmm\-yy"/>
    <numFmt numFmtId="169" formatCode="&quot;R$ &quot;#,##0.00"/>
    <numFmt numFmtId="170" formatCode="_-&quot;R$ &quot;* #,##0.00_-;&quot;-R$ &quot;* #,##0.00_-;_-&quot;R$ &quot;* \-??_-;_-@_-"/>
    <numFmt numFmtId="171" formatCode="0.00%&quot;  NÃO DESONERADO&quot;"/>
    <numFmt numFmtId="172" formatCode="d/m/yyyy"/>
    <numFmt numFmtId="173" formatCode="General;General;;"/>
    <numFmt numFmtId="174" formatCode="[$-F800]dddd&quot;, &quot;mmmm\ dd&quot;, &quot;yyyy"/>
    <numFmt numFmtId="175" formatCode="dd&quot; de &quot;mmmm&quot; de &quot;yyyy"/>
  </numFmts>
  <fonts count="1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name val="Calibri"/>
      <family val="2"/>
      <charset val="1"/>
    </font>
    <font>
      <b/>
      <sz val="20"/>
      <name val="Arial"/>
      <family val="2"/>
      <charset val="1"/>
    </font>
    <font>
      <b/>
      <sz val="9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b/>
      <u/>
      <sz val="11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Calibri"/>
      <family val="2"/>
      <charset val="1"/>
    </font>
    <font>
      <b/>
      <sz val="12"/>
      <name val="Times New Roman"/>
      <family val="1"/>
      <charset val="1"/>
    </font>
    <font>
      <b/>
      <sz val="18"/>
      <name val="Arial"/>
      <family val="2"/>
      <charset val="1"/>
    </font>
    <font>
      <b/>
      <sz val="16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7F7F7F"/>
        <bgColor rgb="FF808080"/>
      </patternFill>
    </fill>
    <fill>
      <patternFill patternType="solid">
        <fgColor rgb="FFBFBFBF"/>
        <bgColor rgb="FFCCCCFF"/>
      </patternFill>
    </fill>
    <fill>
      <patternFill patternType="solid">
        <fgColor rgb="FFFFCC99"/>
        <bgColor rgb="FFBFBFBF"/>
      </patternFill>
    </fill>
    <fill>
      <patternFill patternType="solid">
        <fgColor rgb="FFFFFF99"/>
        <bgColor rgb="FFFFFFCC"/>
      </patternFill>
    </fill>
    <fill>
      <patternFill patternType="solid">
        <fgColor rgb="FF808080"/>
        <bgColor rgb="FF7F7F7F"/>
      </patternFill>
    </fill>
    <fill>
      <patternFill patternType="solid">
        <fgColor rgb="FF969696"/>
        <bgColor rgb="FF808080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36">
    <xf numFmtId="0" fontId="0" fillId="0" borderId="0"/>
    <xf numFmtId="166" fontId="15" fillId="0" borderId="0" applyBorder="0" applyProtection="0"/>
    <xf numFmtId="170" fontId="15" fillId="0" borderId="0" applyBorder="0" applyProtection="0"/>
    <xf numFmtId="9" fontId="15" fillId="0" borderId="0" applyBorder="0" applyProtection="0"/>
    <xf numFmtId="164" fontId="15" fillId="0" borderId="0" applyBorder="0" applyProtection="0"/>
    <xf numFmtId="164" fontId="15" fillId="0" borderId="0" applyBorder="0" applyProtection="0"/>
    <xf numFmtId="164" fontId="15" fillId="0" borderId="0" applyBorder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9" fontId="15" fillId="0" borderId="0" applyBorder="0" applyProtection="0"/>
    <xf numFmtId="165" fontId="1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  <xf numFmtId="166" fontId="15" fillId="0" borderId="0" applyBorder="0" applyProtection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3" xfId="12" applyFont="1" applyBorder="1" applyAlignment="1">
      <alignment horizontal="right" vertical="center"/>
    </xf>
    <xf numFmtId="0" fontId="5" fillId="0" borderId="0" xfId="0" applyFont="1" applyAlignment="1">
      <alignment wrapText="1"/>
    </xf>
    <xf numFmtId="0" fontId="4" fillId="0" borderId="4" xfId="12" applyFont="1" applyBorder="1" applyAlignment="1">
      <alignment horizontal="right" vertical="center"/>
    </xf>
    <xf numFmtId="167" fontId="6" fillId="0" borderId="5" xfId="12" applyNumberFormat="1" applyFont="1" applyBorder="1" applyAlignment="1">
      <alignment horizontal="left" vertical="center"/>
    </xf>
    <xf numFmtId="0" fontId="4" fillId="0" borderId="5" xfId="12" applyFont="1" applyBorder="1" applyAlignment="1">
      <alignment horizontal="left" vertical="center"/>
    </xf>
    <xf numFmtId="0" fontId="7" fillId="0" borderId="5" xfId="12" applyFont="1" applyBorder="1" applyAlignment="1">
      <alignment horizontal="left" vertical="center"/>
    </xf>
    <xf numFmtId="0" fontId="7" fillId="0" borderId="6" xfId="12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5" xfId="12" applyFont="1" applyBorder="1" applyAlignment="1">
      <alignment vertical="top"/>
    </xf>
    <xf numFmtId="0" fontId="4" fillId="0" borderId="5" xfId="12" applyFont="1" applyBorder="1" applyAlignment="1">
      <alignment vertical="center"/>
    </xf>
    <xf numFmtId="0" fontId="7" fillId="0" borderId="5" xfId="12" applyFont="1" applyBorder="1" applyAlignment="1">
      <alignment vertical="center"/>
    </xf>
    <xf numFmtId="0" fontId="7" fillId="0" borderId="6" xfId="12" applyFont="1" applyBorder="1" applyAlignment="1">
      <alignment vertical="center"/>
    </xf>
    <xf numFmtId="0" fontId="4" fillId="0" borderId="0" xfId="0" applyFont="1"/>
    <xf numFmtId="168" fontId="4" fillId="0" borderId="5" xfId="12" applyNumberFormat="1" applyFont="1" applyBorder="1" applyAlignment="1">
      <alignment vertical="center"/>
    </xf>
    <xf numFmtId="168" fontId="4" fillId="0" borderId="7" xfId="12" applyNumberFormat="1" applyFont="1" applyBorder="1" applyAlignment="1">
      <alignment vertical="center"/>
    </xf>
    <xf numFmtId="168" fontId="4" fillId="0" borderId="8" xfId="12" applyNumberFormat="1" applyFont="1" applyBorder="1" applyAlignment="1">
      <alignment vertical="center"/>
    </xf>
    <xf numFmtId="168" fontId="4" fillId="0" borderId="0" xfId="0" applyNumberFormat="1" applyFont="1"/>
    <xf numFmtId="0" fontId="3" fillId="0" borderId="11" xfId="0" applyFont="1" applyBorder="1" applyAlignment="1">
      <alignment vertical="center"/>
    </xf>
    <xf numFmtId="0" fontId="5" fillId="0" borderId="12" xfId="0" applyFont="1" applyBorder="1" applyAlignment="1">
      <alignment horizontal="right"/>
    </xf>
    <xf numFmtId="0" fontId="4" fillId="0" borderId="13" xfId="12" applyFont="1" applyBorder="1" applyAlignment="1">
      <alignment horizontal="right" vertical="center" wrapText="1"/>
    </xf>
    <xf numFmtId="10" fontId="4" fillId="0" borderId="14" xfId="3" applyNumberFormat="1" applyFont="1" applyBorder="1" applyAlignment="1" applyProtection="1">
      <alignment horizontal="center" vertical="center" wrapText="1"/>
    </xf>
    <xf numFmtId="10" fontId="4" fillId="0" borderId="11" xfId="12" applyNumberFormat="1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 indent="9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 shrinkToFit="1"/>
    </xf>
    <xf numFmtId="49" fontId="1" fillId="2" borderId="20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165" fontId="1" fillId="2" borderId="20" xfId="1" applyNumberFormat="1" applyFont="1" applyFill="1" applyBorder="1" applyAlignment="1" applyProtection="1">
      <alignment vertical="center" shrinkToFit="1"/>
    </xf>
    <xf numFmtId="165" fontId="6" fillId="2" borderId="20" xfId="1" applyNumberFormat="1" applyFont="1" applyFill="1" applyBorder="1" applyAlignment="1" applyProtection="1">
      <alignment vertical="center" shrinkToFit="1"/>
    </xf>
    <xf numFmtId="165" fontId="9" fillId="2" borderId="21" xfId="1" applyNumberFormat="1" applyFont="1" applyFill="1" applyBorder="1" applyAlignment="1" applyProtection="1">
      <alignment vertical="center" shrinkToFit="1"/>
    </xf>
    <xf numFmtId="170" fontId="4" fillId="0" borderId="0" xfId="2" applyFont="1" applyBorder="1" applyProtection="1"/>
    <xf numFmtId="0" fontId="6" fillId="3" borderId="19" xfId="0" applyFont="1" applyFill="1" applyBorder="1" applyAlignment="1">
      <alignment horizontal="center" vertical="center" wrapText="1" shrinkToFit="1"/>
    </xf>
    <xf numFmtId="49" fontId="6" fillId="3" borderId="20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horizontal="center" vertical="center" wrapText="1"/>
    </xf>
    <xf numFmtId="165" fontId="6" fillId="3" borderId="22" xfId="1" applyNumberFormat="1" applyFont="1" applyFill="1" applyBorder="1" applyAlignment="1" applyProtection="1">
      <alignment vertical="center" shrinkToFit="1"/>
    </xf>
    <xf numFmtId="165" fontId="6" fillId="3" borderId="21" xfId="1" applyNumberFormat="1" applyFont="1" applyFill="1" applyBorder="1" applyAlignment="1" applyProtection="1">
      <alignment vertical="center" shrinkToFit="1"/>
    </xf>
    <xf numFmtId="2" fontId="4" fillId="0" borderId="0" xfId="2" applyNumberFormat="1" applyFont="1" applyBorder="1" applyProtection="1"/>
    <xf numFmtId="0" fontId="10" fillId="0" borderId="0" xfId="0" applyFont="1"/>
    <xf numFmtId="0" fontId="1" fillId="0" borderId="19" xfId="0" applyFont="1" applyBorder="1" applyAlignment="1">
      <alignment horizontal="center" vertical="center" wrapText="1" shrinkToFit="1"/>
    </xf>
    <xf numFmtId="49" fontId="1" fillId="0" borderId="2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20" xfId="1" applyNumberFormat="1" applyFont="1" applyBorder="1" applyAlignment="1" applyProtection="1">
      <alignment vertical="center" shrinkToFit="1"/>
    </xf>
    <xf numFmtId="165" fontId="1" fillId="0" borderId="23" xfId="1" applyNumberFormat="1" applyFont="1" applyBorder="1" applyAlignment="1" applyProtection="1">
      <alignment vertical="center" shrinkToFit="1"/>
    </xf>
    <xf numFmtId="2" fontId="2" fillId="0" borderId="0" xfId="0" applyNumberFormat="1" applyFont="1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0" fontId="2" fillId="0" borderId="16" xfId="0" applyFont="1" applyBorder="1"/>
    <xf numFmtId="0" fontId="2" fillId="0" borderId="27" xfId="0" applyFont="1" applyBorder="1"/>
    <xf numFmtId="0" fontId="2" fillId="0" borderId="28" xfId="0" applyFont="1" applyBorder="1"/>
    <xf numFmtId="0" fontId="6" fillId="0" borderId="0" xfId="0" applyFont="1" applyAlignment="1" applyProtection="1">
      <alignment wrapText="1"/>
      <protection hidden="1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 shrinkToFit="1"/>
    </xf>
    <xf numFmtId="172" fontId="9" fillId="0" borderId="30" xfId="0" applyNumberFormat="1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22" xfId="0" applyFont="1" applyBorder="1" applyAlignment="1">
      <alignment horizontal="center" vertical="center"/>
    </xf>
    <xf numFmtId="10" fontId="14" fillId="5" borderId="22" xfId="14" applyNumberFormat="1" applyFont="1" applyFill="1" applyBorder="1" applyAlignment="1" applyProtection="1">
      <alignment horizontal="center" vertical="center"/>
      <protection locked="0"/>
    </xf>
    <xf numFmtId="10" fontId="14" fillId="5" borderId="21" xfId="14" applyNumberFormat="1" applyFont="1" applyFill="1" applyBorder="1" applyAlignment="1" applyProtection="1">
      <alignment horizontal="center" vertical="center"/>
      <protection locked="0"/>
    </xf>
    <xf numFmtId="10" fontId="14" fillId="0" borderId="22" xfId="14" applyNumberFormat="1" applyFont="1" applyBorder="1" applyAlignment="1" applyProtection="1">
      <alignment horizontal="center" vertical="center"/>
    </xf>
    <xf numFmtId="10" fontId="14" fillId="0" borderId="21" xfId="14" applyNumberFormat="1" applyFont="1" applyBorder="1" applyAlignment="1" applyProtection="1">
      <alignment horizontal="center" vertical="center"/>
    </xf>
    <xf numFmtId="4" fontId="14" fillId="0" borderId="22" xfId="14" applyNumberFormat="1" applyFont="1" applyBorder="1" applyAlignment="1" applyProtection="1">
      <alignment horizontal="center" vertical="center"/>
    </xf>
    <xf numFmtId="4" fontId="14" fillId="0" borderId="21" xfId="14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hidden="1"/>
    </xf>
    <xf numFmtId="0" fontId="6" fillId="7" borderId="22" xfId="0" applyFont="1" applyFill="1" applyBorder="1" applyAlignment="1">
      <alignment horizontal="center" vertical="center"/>
    </xf>
    <xf numFmtId="10" fontId="9" fillId="7" borderId="22" xfId="14" applyNumberFormat="1" applyFont="1" applyFill="1" applyBorder="1" applyAlignment="1" applyProtection="1">
      <alignment horizontal="center" vertical="center" shrinkToFit="1"/>
    </xf>
    <xf numFmtId="10" fontId="9" fillId="7" borderId="21" xfId="14" applyNumberFormat="1" applyFont="1" applyFill="1" applyBorder="1" applyAlignment="1" applyProtection="1">
      <alignment horizontal="center" vertical="center" shrinkToFit="1"/>
    </xf>
    <xf numFmtId="4" fontId="9" fillId="7" borderId="22" xfId="1" applyNumberFormat="1" applyFont="1" applyFill="1" applyBorder="1" applyAlignment="1" applyProtection="1">
      <alignment horizontal="center" vertical="center" shrinkToFit="1"/>
    </xf>
    <xf numFmtId="4" fontId="9" fillId="7" borderId="21" xfId="1" applyNumberFormat="1" applyFont="1" applyFill="1" applyBorder="1" applyAlignment="1" applyProtection="1">
      <alignment horizontal="center" vertical="center" shrinkToFit="1"/>
    </xf>
    <xf numFmtId="0" fontId="1" fillId="3" borderId="22" xfId="0" applyFont="1" applyFill="1" applyBorder="1" applyAlignment="1">
      <alignment horizontal="center" vertical="center"/>
    </xf>
    <xf numFmtId="10" fontId="14" fillId="3" borderId="22" xfId="14" applyNumberFormat="1" applyFont="1" applyFill="1" applyBorder="1" applyAlignment="1" applyProtection="1">
      <alignment horizontal="center" vertical="center"/>
      <protection locked="0"/>
    </xf>
    <xf numFmtId="10" fontId="14" fillId="3" borderId="21" xfId="14" applyNumberFormat="1" applyFont="1" applyFill="1" applyBorder="1" applyAlignment="1" applyProtection="1">
      <alignment horizontal="center" vertical="center"/>
      <protection locked="0"/>
    </xf>
    <xf numFmtId="10" fontId="14" fillId="3" borderId="22" xfId="14" applyNumberFormat="1" applyFont="1" applyFill="1" applyBorder="1" applyAlignment="1" applyProtection="1">
      <alignment horizontal="center" vertical="center"/>
    </xf>
    <xf numFmtId="10" fontId="14" fillId="3" borderId="21" xfId="14" applyNumberFormat="1" applyFont="1" applyFill="1" applyBorder="1" applyAlignment="1" applyProtection="1">
      <alignment horizontal="center" vertical="center"/>
    </xf>
    <xf numFmtId="4" fontId="14" fillId="3" borderId="22" xfId="14" applyNumberFormat="1" applyFont="1" applyFill="1" applyBorder="1" applyAlignment="1" applyProtection="1">
      <alignment horizontal="center" vertical="center"/>
    </xf>
    <xf numFmtId="4" fontId="14" fillId="3" borderId="21" xfId="14" applyNumberFormat="1" applyFont="1" applyFill="1" applyBorder="1" applyAlignment="1" applyProtection="1">
      <alignment horizontal="center" vertical="center"/>
    </xf>
    <xf numFmtId="10" fontId="14" fillId="0" borderId="22" xfId="14" applyNumberFormat="1" applyFont="1" applyBorder="1" applyAlignment="1" applyProtection="1">
      <alignment horizontal="center" vertical="center"/>
      <protection locked="0"/>
    </xf>
    <xf numFmtId="10" fontId="14" fillId="0" borderId="21" xfId="14" applyNumberFormat="1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4" fontId="14" fillId="0" borderId="34" xfId="14" applyNumberFormat="1" applyFont="1" applyBorder="1" applyAlignment="1" applyProtection="1">
      <alignment horizontal="center" vertical="center"/>
    </xf>
    <xf numFmtId="4" fontId="14" fillId="0" borderId="35" xfId="14" applyNumberFormat="1" applyFont="1" applyBorder="1" applyAlignment="1" applyProtection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vertical="center"/>
    </xf>
    <xf numFmtId="4" fontId="7" fillId="0" borderId="0" xfId="0" applyNumberFormat="1" applyFont="1"/>
    <xf numFmtId="0" fontId="6" fillId="0" borderId="8" xfId="0" applyFont="1" applyBorder="1" applyAlignment="1">
      <alignment horizontal="left" vertical="center"/>
    </xf>
    <xf numFmtId="0" fontId="1" fillId="0" borderId="8" xfId="0" applyFont="1" applyBorder="1"/>
    <xf numFmtId="0" fontId="1" fillId="0" borderId="0" xfId="0" applyFont="1" applyAlignment="1">
      <alignment horizontal="center"/>
    </xf>
    <xf numFmtId="2" fontId="11" fillId="3" borderId="24" xfId="11" applyNumberFormat="1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5" fillId="0" borderId="2" xfId="12" applyFont="1" applyBorder="1" applyAlignment="1">
      <alignment horizontal="left" vertical="center" wrapText="1"/>
    </xf>
    <xf numFmtId="168" fontId="6" fillId="0" borderId="9" xfId="12" applyNumberFormat="1" applyFont="1" applyBorder="1" applyAlignment="1">
      <alignment horizontal="center" vertical="center" wrapText="1"/>
    </xf>
    <xf numFmtId="169" fontId="5" fillId="0" borderId="10" xfId="12" applyNumberFormat="1" applyFont="1" applyBorder="1" applyAlignment="1">
      <alignment horizontal="left" vertical="center"/>
    </xf>
    <xf numFmtId="10" fontId="4" fillId="0" borderId="15" xfId="12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74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75" fontId="1" fillId="0" borderId="36" xfId="0" applyNumberFormat="1" applyFont="1" applyBorder="1" applyAlignment="1">
      <alignment horizontal="left" vertical="center"/>
    </xf>
    <xf numFmtId="0" fontId="14" fillId="0" borderId="33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wrapText="1"/>
    </xf>
    <xf numFmtId="4" fontId="14" fillId="0" borderId="34" xfId="0" applyNumberFormat="1" applyFont="1" applyBorder="1" applyAlignment="1">
      <alignment horizontal="center" vertical="center"/>
    </xf>
    <xf numFmtId="173" fontId="1" fillId="0" borderId="36" xfId="0" applyNumberFormat="1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 shrinkToFit="1"/>
    </xf>
    <xf numFmtId="0" fontId="14" fillId="0" borderId="22" xfId="0" applyFont="1" applyBorder="1" applyAlignment="1">
      <alignment horizontal="center" vertical="center" wrapText="1"/>
    </xf>
    <xf numFmtId="4" fontId="14" fillId="0" borderId="22" xfId="0" applyNumberFormat="1" applyFont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 shrinkToFit="1"/>
    </xf>
    <xf numFmtId="0" fontId="14" fillId="3" borderId="22" xfId="0" applyFont="1" applyFill="1" applyBorder="1" applyAlignment="1">
      <alignment horizontal="center" vertical="center" wrapText="1"/>
    </xf>
    <xf numFmtId="4" fontId="14" fillId="3" borderId="22" xfId="0" applyNumberFormat="1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center" vertical="center" shrinkToFit="1"/>
    </xf>
    <xf numFmtId="0" fontId="14" fillId="4" borderId="22" xfId="0" applyFont="1" applyFill="1" applyBorder="1" applyAlignment="1">
      <alignment horizontal="center" vertical="center" wrapText="1"/>
    </xf>
    <xf numFmtId="4" fontId="14" fillId="4" borderId="22" xfId="0" applyNumberFormat="1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 wrapText="1"/>
    </xf>
    <xf numFmtId="4" fontId="9" fillId="6" borderId="22" xfId="0" applyNumberFormat="1" applyFont="1" applyFill="1" applyBorder="1" applyAlignment="1">
      <alignment horizontal="center" vertical="center" shrinkToFit="1"/>
    </xf>
    <xf numFmtId="0" fontId="12" fillId="0" borderId="25" xfId="0" applyFont="1" applyBorder="1" applyAlignment="1">
      <alignment horizontal="right" vertical="center" indent="15"/>
    </xf>
    <xf numFmtId="0" fontId="9" fillId="0" borderId="26" xfId="12" applyFont="1" applyBorder="1" applyAlignment="1">
      <alignment horizontal="left" vertical="center" wrapText="1"/>
    </xf>
    <xf numFmtId="169" fontId="5" fillId="0" borderId="12" xfId="12" applyNumberFormat="1" applyFont="1" applyBorder="1" applyAlignment="1">
      <alignment horizontal="center" vertical="center"/>
    </xf>
    <xf numFmtId="171" fontId="4" fillId="0" borderId="15" xfId="3" applyNumberFormat="1" applyFont="1" applyBorder="1" applyAlignment="1" applyProtection="1">
      <alignment horizontal="left" vertical="center" wrapText="1"/>
    </xf>
    <xf numFmtId="2" fontId="16" fillId="3" borderId="1" xfId="11" applyNumberFormat="1" applyFont="1" applyFill="1" applyBorder="1" applyAlignment="1">
      <alignment horizontal="center" vertical="center" wrapText="1"/>
    </xf>
    <xf numFmtId="2" fontId="16" fillId="3" borderId="37" xfId="11" applyNumberFormat="1" applyFont="1" applyFill="1" applyBorder="1" applyAlignment="1">
      <alignment horizontal="center" vertical="center" wrapText="1"/>
    </xf>
    <xf numFmtId="2" fontId="16" fillId="3" borderId="25" xfId="11" applyNumberFormat="1" applyFont="1" applyFill="1" applyBorder="1" applyAlignment="1">
      <alignment horizontal="center" vertical="center" wrapText="1"/>
    </xf>
  </cellXfs>
  <cellStyles count="36">
    <cellStyle name="Moeda" xfId="2" builtinId="4"/>
    <cellStyle name="Moeda 2" xfId="4" xr:uid="{00000000-0005-0000-0000-000006000000}"/>
    <cellStyle name="Moeda 3" xfId="5" xr:uid="{00000000-0005-0000-0000-000007000000}"/>
    <cellStyle name="Moeda 4" xfId="6" xr:uid="{00000000-0005-0000-0000-000008000000}"/>
    <cellStyle name="Normal" xfId="0" builtinId="0"/>
    <cellStyle name="Normal 2" xfId="7" xr:uid="{00000000-0005-0000-0000-000009000000}"/>
    <cellStyle name="Normal 2 2" xfId="8" xr:uid="{00000000-0005-0000-0000-00000A000000}"/>
    <cellStyle name="Normal 2 2 2" xfId="9" xr:uid="{00000000-0005-0000-0000-00000B000000}"/>
    <cellStyle name="Normal 2 3" xfId="10" xr:uid="{00000000-0005-0000-0000-00000C000000}"/>
    <cellStyle name="Normal 3" xfId="11" xr:uid="{00000000-0005-0000-0000-00000D000000}"/>
    <cellStyle name="Normal 4" xfId="12" xr:uid="{00000000-0005-0000-0000-00000E000000}"/>
    <cellStyle name="Porcentagem" xfId="3" builtinId="5"/>
    <cellStyle name="Porcentagem 2" xfId="13" xr:uid="{00000000-0005-0000-0000-00000F000000}"/>
    <cellStyle name="Porcentagem 3" xfId="14" xr:uid="{00000000-0005-0000-0000-000010000000}"/>
    <cellStyle name="Porcentagem 3 2" xfId="15" xr:uid="{00000000-0005-0000-0000-000011000000}"/>
    <cellStyle name="Porcentagem 4" xfId="16" xr:uid="{00000000-0005-0000-0000-000012000000}"/>
    <cellStyle name="Porcentagem 5" xfId="17" xr:uid="{00000000-0005-0000-0000-000013000000}"/>
    <cellStyle name="Porcentagem 6" xfId="18" xr:uid="{00000000-0005-0000-0000-000014000000}"/>
    <cellStyle name="Vírgula" xfId="1" builtinId="3"/>
    <cellStyle name="Vírgula 2" xfId="19" xr:uid="{00000000-0005-0000-0000-000015000000}"/>
    <cellStyle name="Vírgula 2 2" xfId="20" xr:uid="{00000000-0005-0000-0000-000016000000}"/>
    <cellStyle name="Vírgula 2 2 2" xfId="21" xr:uid="{00000000-0005-0000-0000-000017000000}"/>
    <cellStyle name="Vírgula 2 2 2 2" xfId="22" xr:uid="{00000000-0005-0000-0000-000018000000}"/>
    <cellStyle name="Vírgula 2 2 2 3" xfId="23" xr:uid="{00000000-0005-0000-0000-000019000000}"/>
    <cellStyle name="Vírgula 2 2 2 4" xfId="24" xr:uid="{00000000-0005-0000-0000-00001A000000}"/>
    <cellStyle name="Vírgula 2 2 3" xfId="25" xr:uid="{00000000-0005-0000-0000-00001B000000}"/>
    <cellStyle name="Vírgula 2 2 4" xfId="26" xr:uid="{00000000-0005-0000-0000-00001C000000}"/>
    <cellStyle name="Vírgula 2 2 5" xfId="27" xr:uid="{00000000-0005-0000-0000-00001D000000}"/>
    <cellStyle name="Vírgula 3" xfId="28" xr:uid="{00000000-0005-0000-0000-00001E000000}"/>
    <cellStyle name="Vírgula 3 2" xfId="29" xr:uid="{00000000-0005-0000-0000-00001F000000}"/>
    <cellStyle name="Vírgula 3 2 2" xfId="30" xr:uid="{00000000-0005-0000-0000-000020000000}"/>
    <cellStyle name="Vírgula 3 2 3" xfId="31" xr:uid="{00000000-0005-0000-0000-000021000000}"/>
    <cellStyle name="Vírgula 3 2 4" xfId="32" xr:uid="{00000000-0005-0000-0000-000022000000}"/>
    <cellStyle name="Vírgula 3 3" xfId="33" xr:uid="{00000000-0005-0000-0000-000023000000}"/>
    <cellStyle name="Vírgula 3 4" xfId="34" xr:uid="{00000000-0005-0000-0000-000024000000}"/>
    <cellStyle name="Vírgula 3 5" xfId="35" xr:uid="{00000000-0005-0000-0000-00002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F7F7F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133200</xdr:colOff>
      <xdr:row>1</xdr:row>
      <xdr:rowOff>64800</xdr:rowOff>
    </xdr:from>
    <xdr:to>
      <xdr:col>2</xdr:col>
      <xdr:colOff>398520</xdr:colOff>
      <xdr:row>5</xdr:row>
      <xdr:rowOff>175320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25160" y="236160"/>
          <a:ext cx="909000" cy="10533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4</xdr:col>
      <xdr:colOff>254160</xdr:colOff>
      <xdr:row>3</xdr:row>
      <xdr:rowOff>137520</xdr:rowOff>
    </xdr:from>
    <xdr:to>
      <xdr:col>4</xdr:col>
      <xdr:colOff>3501720</xdr:colOff>
      <xdr:row>5</xdr:row>
      <xdr:rowOff>72720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024000" y="851760"/>
          <a:ext cx="3247560" cy="33516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pt-BR" sz="1600" b="1" strike="noStrike" spc="-1">
              <a:latin typeface="Arial"/>
            </a:rPr>
            <a:t>ORÇAMENTO DE REFERÊNCIA</a:t>
          </a:r>
          <a:endParaRPr lang="pt-BR" sz="1600" b="0" strike="noStrike" spc="-1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57240</xdr:colOff>
      <xdr:row>0</xdr:row>
      <xdr:rowOff>38160</xdr:rowOff>
    </xdr:from>
    <xdr:to>
      <xdr:col>2</xdr:col>
      <xdr:colOff>860760</xdr:colOff>
      <xdr:row>1</xdr:row>
      <xdr:rowOff>236880</xdr:rowOff>
    </xdr:to>
    <xdr:sp macro="" textlink="">
      <xdr:nvSpPr>
        <xdr:cNvPr id="2" name="Object 125890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7240" y="38160"/>
          <a:ext cx="1851120" cy="3700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270000</xdr:colOff>
      <xdr:row>1</xdr:row>
      <xdr:rowOff>168120</xdr:rowOff>
    </xdr:from>
    <xdr:to>
      <xdr:col>2</xdr:col>
      <xdr:colOff>337680</xdr:colOff>
      <xdr:row>5</xdr:row>
      <xdr:rowOff>102240</xdr:rowOff>
    </xdr:to>
    <xdr:pic>
      <xdr:nvPicPr>
        <xdr:cNvPr id="3" name="Imagem 19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61960" y="339480"/>
          <a:ext cx="823320" cy="96264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16\Gin&#225;sio%20S&#227;o%20Francisco%202020\Or&#231;amento%20padr&#227;o%20CEF\Or&#231;amento%20-%20Reforma%20Gin&#225;sio%20Ceslau%20Sawitzki%20R05%20Licita&#231;&#227;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sheetId="2"/>
    </defined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J19"/>
  <sheetViews>
    <sheetView showGridLines="0" tabSelected="1" zoomScale="90" zoomScaleNormal="90" workbookViewId="0">
      <pane ySplit="7" topLeftCell="A8" activePane="bottomLeft" state="frozen"/>
      <selection pane="bottomLeft" activeCell="H24" sqref="H24"/>
    </sheetView>
  </sheetViews>
  <sheetFormatPr defaultColWidth="9.140625" defaultRowHeight="15" x14ac:dyDescent="0.25"/>
  <cols>
    <col min="1" max="1" width="4.140625" style="1" customWidth="1"/>
    <col min="2" max="2" width="9.140625" style="2"/>
    <col min="3" max="3" width="14.28515625" style="1" customWidth="1"/>
    <col min="4" max="4" width="11.7109375" style="1" customWidth="1"/>
    <col min="5" max="5" width="87.5703125" style="1" customWidth="1"/>
    <col min="6" max="6" width="12.42578125" style="1" customWidth="1"/>
    <col min="7" max="7" width="13" style="1" customWidth="1"/>
    <col min="8" max="9" width="11.42578125" style="1" customWidth="1"/>
    <col min="10" max="10" width="12.42578125" style="1" customWidth="1"/>
    <col min="11" max="13" width="15.140625" style="1" customWidth="1"/>
    <col min="14" max="14" width="4.28515625" style="1" customWidth="1"/>
    <col min="15" max="1024" width="9.140625" style="1"/>
  </cols>
  <sheetData>
    <row r="2" spans="1:14" ht="27" customHeight="1" x14ac:dyDescent="0.25">
      <c r="B2" s="102"/>
      <c r="C2" s="102"/>
      <c r="D2" s="103" t="s">
        <v>0</v>
      </c>
      <c r="E2" s="103"/>
      <c r="F2" s="3" t="s">
        <v>1</v>
      </c>
      <c r="G2" s="104" t="s">
        <v>2</v>
      </c>
      <c r="H2" s="104"/>
      <c r="I2" s="104"/>
      <c r="J2" s="104"/>
      <c r="K2" s="104"/>
      <c r="L2" s="104"/>
      <c r="M2" s="104"/>
      <c r="N2" s="4"/>
    </row>
    <row r="3" spans="1:14" ht="15.75" customHeight="1" x14ac:dyDescent="0.25">
      <c r="B3" s="102"/>
      <c r="C3" s="102"/>
      <c r="D3" s="103"/>
      <c r="E3" s="103"/>
      <c r="F3" s="5" t="s">
        <v>3</v>
      </c>
      <c r="G3" s="6">
        <f>50</f>
        <v>50</v>
      </c>
      <c r="H3" s="7"/>
      <c r="I3" s="8"/>
      <c r="J3" s="8"/>
      <c r="K3" s="8"/>
      <c r="L3" s="8"/>
      <c r="M3" s="9"/>
      <c r="N3" s="10"/>
    </row>
    <row r="4" spans="1:14" ht="15.75" customHeight="1" x14ac:dyDescent="0.25">
      <c r="B4" s="102"/>
      <c r="C4" s="102"/>
      <c r="D4" s="103"/>
      <c r="E4" s="103"/>
      <c r="F4" s="5" t="s">
        <v>4</v>
      </c>
      <c r="G4" s="11" t="s">
        <v>5</v>
      </c>
      <c r="H4" s="12"/>
      <c r="I4" s="12"/>
      <c r="J4" s="12"/>
      <c r="K4" s="13"/>
      <c r="L4" s="13"/>
      <c r="M4" s="14"/>
      <c r="N4" s="15"/>
    </row>
    <row r="5" spans="1:14" ht="15.75" customHeight="1" x14ac:dyDescent="0.25">
      <c r="B5" s="102"/>
      <c r="C5" s="102"/>
      <c r="D5" s="103"/>
      <c r="E5" s="103"/>
      <c r="F5" s="5" t="s">
        <v>6</v>
      </c>
      <c r="G5" s="16">
        <v>45017</v>
      </c>
      <c r="I5" s="17"/>
      <c r="J5" s="18"/>
      <c r="K5" s="105" t="s">
        <v>7</v>
      </c>
      <c r="L5" s="106" t="e">
        <f>+M8</f>
        <v>#REF!</v>
      </c>
      <c r="M5" s="106"/>
      <c r="N5" s="19"/>
    </row>
    <row r="6" spans="1:14" ht="16.5" customHeight="1" x14ac:dyDescent="0.25">
      <c r="B6" s="102"/>
      <c r="C6" s="102"/>
      <c r="D6" s="20"/>
      <c r="E6" s="21"/>
      <c r="F6" s="22" t="s">
        <v>8</v>
      </c>
      <c r="G6" s="23">
        <v>0.2329</v>
      </c>
      <c r="H6" s="107" t="s">
        <v>9</v>
      </c>
      <c r="I6" s="107"/>
      <c r="J6" s="24"/>
      <c r="K6" s="105"/>
      <c r="L6" s="106"/>
      <c r="M6" s="106"/>
      <c r="N6" s="19"/>
    </row>
    <row r="7" spans="1:14" ht="52.5" customHeight="1" x14ac:dyDescent="0.25">
      <c r="B7" s="25" t="s">
        <v>10</v>
      </c>
      <c r="C7" s="26" t="s">
        <v>11</v>
      </c>
      <c r="D7" s="26" t="s">
        <v>12</v>
      </c>
      <c r="E7" s="27" t="s">
        <v>13</v>
      </c>
      <c r="F7" s="28" t="s">
        <v>14</v>
      </c>
      <c r="G7" s="26" t="s">
        <v>15</v>
      </c>
      <c r="H7" s="26" t="s">
        <v>16</v>
      </c>
      <c r="I7" s="26" t="s">
        <v>17</v>
      </c>
      <c r="J7" s="26" t="s">
        <v>18</v>
      </c>
      <c r="K7" s="26" t="s">
        <v>19</v>
      </c>
      <c r="L7" s="26" t="s">
        <v>20</v>
      </c>
      <c r="M7" s="29" t="s">
        <v>21</v>
      </c>
      <c r="N7" s="19"/>
    </row>
    <row r="8" spans="1:14" ht="18.75" customHeight="1" x14ac:dyDescent="0.25">
      <c r="B8" s="30" t="s">
        <v>22</v>
      </c>
      <c r="C8" s="31"/>
      <c r="D8" s="31"/>
      <c r="E8" s="32" t="s">
        <v>23</v>
      </c>
      <c r="F8" s="33"/>
      <c r="G8" s="34"/>
      <c r="H8" s="34"/>
      <c r="I8" s="34"/>
      <c r="J8" s="34"/>
      <c r="K8" s="35" t="e">
        <f>+K9+K11+#REF!+#REF!+#REF!+#REF!</f>
        <v>#REF!</v>
      </c>
      <c r="L8" s="35" t="e">
        <f>+L9+L11+#REF!+#REF!+#REF!+#REF!</f>
        <v>#REF!</v>
      </c>
      <c r="M8" s="36" t="e">
        <f>+M9+M11+#REF!+#REF!+#REF!+#REF!</f>
        <v>#REF!</v>
      </c>
      <c r="N8" s="37"/>
    </row>
    <row r="9" spans="1:14" s="45" customFormat="1" ht="12.75" x14ac:dyDescent="0.2">
      <c r="A9" s="1"/>
      <c r="B9" s="38" t="s">
        <v>24</v>
      </c>
      <c r="C9" s="39"/>
      <c r="D9" s="39"/>
      <c r="E9" s="40" t="s">
        <v>25</v>
      </c>
      <c r="F9" s="41"/>
      <c r="G9" s="41"/>
      <c r="H9" s="41"/>
      <c r="I9" s="41"/>
      <c r="J9" s="41"/>
      <c r="K9" s="42">
        <f>SUM(K10:K10)</f>
        <v>0</v>
      </c>
      <c r="L9" s="42">
        <f>SUM(L10:L10)</f>
        <v>0</v>
      </c>
      <c r="M9" s="43">
        <f>SUM(M10:M10)</f>
        <v>0</v>
      </c>
      <c r="N9" s="44"/>
    </row>
    <row r="10" spans="1:14" ht="25.5" x14ac:dyDescent="0.25">
      <c r="B10" s="46" t="s">
        <v>26</v>
      </c>
      <c r="C10" s="47" t="s">
        <v>27</v>
      </c>
      <c r="D10" s="47" t="s">
        <v>28</v>
      </c>
      <c r="E10" s="48" t="s">
        <v>29</v>
      </c>
      <c r="F10" s="49" t="s">
        <v>30</v>
      </c>
      <c r="G10" s="50">
        <v>50</v>
      </c>
      <c r="H10" s="50"/>
      <c r="I10" s="50"/>
      <c r="J10" s="50">
        <f>+SUM(H10:I10)</f>
        <v>0</v>
      </c>
      <c r="K10" s="50">
        <f>ROUND(H10*G10,2)</f>
        <v>0</v>
      </c>
      <c r="L10" s="50">
        <f>ROUND(I10*G10,2)</f>
        <v>0</v>
      </c>
      <c r="M10" s="51">
        <f>+SUM(K10:L10)</f>
        <v>0</v>
      </c>
      <c r="N10" s="44"/>
    </row>
    <row r="11" spans="1:14" s="45" customFormat="1" ht="12.75" x14ac:dyDescent="0.2">
      <c r="A11" s="1"/>
      <c r="B11" s="38">
        <v>2</v>
      </c>
      <c r="C11" s="39"/>
      <c r="D11" s="39"/>
      <c r="E11" s="40" t="s">
        <v>31</v>
      </c>
      <c r="F11" s="41"/>
      <c r="G11" s="41"/>
      <c r="H11" s="41"/>
      <c r="I11" s="41"/>
      <c r="J11" s="41"/>
      <c r="K11" s="42" t="e">
        <f>+#REF!+K13</f>
        <v>#REF!</v>
      </c>
      <c r="L11" s="42" t="e">
        <f>+#REF!+L13</f>
        <v>#REF!</v>
      </c>
      <c r="M11" s="43" t="e">
        <f>+#REF!+M13</f>
        <v>#REF!</v>
      </c>
      <c r="N11" s="44"/>
    </row>
    <row r="12" spans="1:14" x14ac:dyDescent="0.25">
      <c r="B12" s="46" t="s">
        <v>32</v>
      </c>
      <c r="C12" s="47" t="s">
        <v>27</v>
      </c>
      <c r="D12" s="47" t="s">
        <v>33</v>
      </c>
      <c r="E12" s="48" t="s">
        <v>34</v>
      </c>
      <c r="F12" s="49" t="s">
        <v>35</v>
      </c>
      <c r="G12" s="50">
        <v>30</v>
      </c>
      <c r="H12" s="50"/>
      <c r="I12" s="50"/>
      <c r="J12" s="50">
        <f>+SUM(H12:I12)</f>
        <v>0</v>
      </c>
      <c r="K12" s="50">
        <f>ROUND(H12*G12,2)</f>
        <v>0</v>
      </c>
      <c r="L12" s="50">
        <f>ROUND(I12*G12,2)</f>
        <v>0</v>
      </c>
      <c r="M12" s="51">
        <f>+SUM(K12:L12)</f>
        <v>0</v>
      </c>
      <c r="N12" s="44"/>
    </row>
    <row r="13" spans="1:14" s="45" customFormat="1" ht="12.75" x14ac:dyDescent="0.2">
      <c r="A13" s="1"/>
      <c r="B13" s="38">
        <v>3</v>
      </c>
      <c r="C13" s="39"/>
      <c r="D13" s="39"/>
      <c r="E13" s="40" t="s">
        <v>36</v>
      </c>
      <c r="F13" s="41"/>
      <c r="G13" s="41"/>
      <c r="H13" s="41"/>
      <c r="I13" s="41"/>
      <c r="J13" s="41"/>
      <c r="K13" s="42">
        <f>SUM(K14:K16)</f>
        <v>0</v>
      </c>
      <c r="L13" s="42">
        <f>SUM(L14:L16)</f>
        <v>0</v>
      </c>
      <c r="M13" s="43">
        <f>SUM(M14:M16)</f>
        <v>0</v>
      </c>
      <c r="N13" s="44"/>
    </row>
    <row r="14" spans="1:14" ht="25.5" x14ac:dyDescent="0.25">
      <c r="B14" s="46" t="s">
        <v>37</v>
      </c>
      <c r="C14" s="47" t="s">
        <v>27</v>
      </c>
      <c r="D14" s="47" t="s">
        <v>38</v>
      </c>
      <c r="E14" s="48" t="s">
        <v>39</v>
      </c>
      <c r="F14" s="49" t="s">
        <v>30</v>
      </c>
      <c r="G14" s="50">
        <v>50</v>
      </c>
      <c r="H14" s="50"/>
      <c r="I14" s="50"/>
      <c r="J14" s="50" t="e">
        <f>+SUM(#REF!)</f>
        <v>#REF!</v>
      </c>
      <c r="K14" s="50">
        <f>ROUND(H14*G14,2)</f>
        <v>0</v>
      </c>
      <c r="L14" s="50">
        <f>ROUND(I14*G14,2)</f>
        <v>0</v>
      </c>
      <c r="M14" s="51">
        <f>+SUM(K14:L14)</f>
        <v>0</v>
      </c>
      <c r="N14" s="44"/>
    </row>
    <row r="15" spans="1:14" ht="25.5" x14ac:dyDescent="0.25">
      <c r="B15" s="46" t="s">
        <v>40</v>
      </c>
      <c r="C15" s="47" t="s">
        <v>27</v>
      </c>
      <c r="D15" s="47" t="s">
        <v>41</v>
      </c>
      <c r="E15" s="48" t="s">
        <v>42</v>
      </c>
      <c r="F15" s="49" t="s">
        <v>30</v>
      </c>
      <c r="G15" s="50">
        <v>50</v>
      </c>
      <c r="H15" s="50"/>
      <c r="I15" s="50"/>
      <c r="J15" s="50" t="e">
        <f>+SUM(#REF!)</f>
        <v>#REF!</v>
      </c>
      <c r="K15" s="50">
        <f>ROUND(H15*G15,2)</f>
        <v>0</v>
      </c>
      <c r="L15" s="50">
        <f>ROUND(I15*G15,2)</f>
        <v>0</v>
      </c>
      <c r="M15" s="51">
        <f>+SUM(K15:L15)</f>
        <v>0</v>
      </c>
      <c r="N15" s="44"/>
    </row>
    <row r="16" spans="1:14" ht="38.25" x14ac:dyDescent="0.25">
      <c r="B16" s="46" t="s">
        <v>43</v>
      </c>
      <c r="C16" s="47" t="s">
        <v>27</v>
      </c>
      <c r="D16" s="47" t="s">
        <v>44</v>
      </c>
      <c r="E16" s="48" t="s">
        <v>45</v>
      </c>
      <c r="F16" s="49" t="s">
        <v>30</v>
      </c>
      <c r="G16" s="50">
        <v>50</v>
      </c>
      <c r="H16" s="50"/>
      <c r="I16" s="50"/>
      <c r="J16" s="50" t="e">
        <f>+SUM(#REF!)</f>
        <v>#REF!</v>
      </c>
      <c r="K16" s="50">
        <f>ROUND(H16*G16,2)</f>
        <v>0</v>
      </c>
      <c r="L16" s="50">
        <f>ROUND(I16*G16,2)</f>
        <v>0</v>
      </c>
      <c r="M16" s="51">
        <f>+SUM(K16:L16)</f>
        <v>0</v>
      </c>
      <c r="N16" s="44"/>
    </row>
    <row r="17" spans="2:14" ht="43.5" customHeight="1" thickBot="1" x14ac:dyDescent="0.3">
      <c r="B17" s="100" t="s">
        <v>46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52"/>
    </row>
    <row r="18" spans="2:14" ht="43.5" customHeight="1" thickBot="1" x14ac:dyDescent="0.3">
      <c r="B18" s="132" t="s">
        <v>72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4"/>
      <c r="N18" s="52"/>
    </row>
    <row r="19" spans="2:14" ht="13.5" customHeight="1" thickBot="1" x14ac:dyDescent="0.3">
      <c r="B19" s="101" t="s">
        <v>47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</row>
  </sheetData>
  <mergeCells count="9">
    <mergeCell ref="B17:M17"/>
    <mergeCell ref="B19:M19"/>
    <mergeCell ref="B2:C6"/>
    <mergeCell ref="D2:E5"/>
    <mergeCell ref="G2:M2"/>
    <mergeCell ref="K5:K6"/>
    <mergeCell ref="L5:M6"/>
    <mergeCell ref="H6:I6"/>
    <mergeCell ref="B18:M18"/>
  </mergeCells>
  <pageMargins left="0.51180555555555496" right="0.51180555555555496" top="0.78749999999999998" bottom="0.78749999999999998" header="0.51180555555555496" footer="0.51180555555555496"/>
  <pageSetup paperSize="9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45"/>
  <sheetViews>
    <sheetView topLeftCell="A5" zoomScaleNormal="100" workbookViewId="0">
      <selection activeCell="D12" sqref="D12"/>
    </sheetView>
  </sheetViews>
  <sheetFormatPr defaultColWidth="9.140625" defaultRowHeight="15" x14ac:dyDescent="0.25"/>
  <cols>
    <col min="1" max="1" width="4.140625" style="53" customWidth="1"/>
    <col min="2" max="2" width="10.7109375" style="53" customWidth="1"/>
    <col min="3" max="3" width="40.5703125" style="53" customWidth="1"/>
    <col min="4" max="4" width="16.42578125" style="54" customWidth="1"/>
    <col min="5" max="5" width="16.5703125" style="53" customWidth="1"/>
    <col min="6" max="12" width="15.7109375" style="53" customWidth="1"/>
    <col min="13" max="13" width="10.28515625" style="55" customWidth="1"/>
    <col min="14" max="1024" width="9.140625" style="53"/>
  </cols>
  <sheetData>
    <row r="2" spans="2:13" s="56" customFormat="1" ht="20.25" customHeight="1" x14ac:dyDescent="0.25">
      <c r="B2" s="57"/>
      <c r="C2" s="128" t="s">
        <v>0</v>
      </c>
      <c r="D2" s="128"/>
      <c r="E2" s="128"/>
      <c r="F2" s="128"/>
      <c r="G2" s="3" t="s">
        <v>1</v>
      </c>
      <c r="H2" s="129" t="str">
        <f>+Orçamento!G2</f>
        <v>Reforma de piso EMEF Francisco Sales Guimarães</v>
      </c>
      <c r="I2" s="129"/>
      <c r="J2" s="129"/>
      <c r="K2" s="129"/>
      <c r="L2" s="129"/>
    </row>
    <row r="3" spans="2:13" s="56" customFormat="1" ht="20.25" customHeight="1" x14ac:dyDescent="0.25">
      <c r="B3" s="58"/>
      <c r="C3" s="128"/>
      <c r="D3" s="128"/>
      <c r="E3" s="128"/>
      <c r="F3" s="128"/>
      <c r="G3" s="5" t="s">
        <v>3</v>
      </c>
      <c r="H3" s="6">
        <f>+Orçamento!G3</f>
        <v>50</v>
      </c>
      <c r="I3" s="8"/>
      <c r="J3" s="8"/>
      <c r="K3" s="8"/>
      <c r="L3" s="9"/>
    </row>
    <row r="4" spans="2:13" s="56" customFormat="1" ht="20.25" customHeight="1" x14ac:dyDescent="0.25">
      <c r="B4" s="58"/>
      <c r="C4" s="128"/>
      <c r="D4" s="128"/>
      <c r="E4" s="128"/>
      <c r="F4" s="128"/>
      <c r="G4" s="5" t="s">
        <v>4</v>
      </c>
      <c r="H4" s="12" t="str">
        <f>+Orçamento!G4</f>
        <v>Rua Sen. Salgado Filho, 474 - Bairro Oriental - Três de Maio – RS</v>
      </c>
      <c r="I4" s="12"/>
      <c r="J4" s="13"/>
      <c r="K4" s="13"/>
      <c r="L4" s="14"/>
    </row>
    <row r="5" spans="2:13" s="56" customFormat="1" ht="20.25" customHeight="1" x14ac:dyDescent="0.25">
      <c r="B5" s="58"/>
      <c r="C5" s="128"/>
      <c r="D5" s="128"/>
      <c r="E5" s="128"/>
      <c r="F5" s="128"/>
      <c r="G5" s="5" t="s">
        <v>6</v>
      </c>
      <c r="H5" s="16">
        <f>+Orçamento!G5</f>
        <v>45017</v>
      </c>
      <c r="I5" s="1"/>
      <c r="J5" s="105" t="s">
        <v>7</v>
      </c>
      <c r="K5" s="130" t="e">
        <f>+Orçamento!L5</f>
        <v>#REF!</v>
      </c>
      <c r="L5" s="130"/>
    </row>
    <row r="6" spans="2:13" s="56" customFormat="1" ht="20.25" customHeight="1" x14ac:dyDescent="0.25">
      <c r="B6" s="59"/>
      <c r="C6" s="128"/>
      <c r="D6" s="128"/>
      <c r="E6" s="128"/>
      <c r="F6" s="128"/>
      <c r="G6" s="22" t="s">
        <v>8</v>
      </c>
      <c r="H6" s="131">
        <f>+Orçamento!G6</f>
        <v>0.2329</v>
      </c>
      <c r="I6" s="131"/>
      <c r="J6" s="105"/>
      <c r="K6" s="130"/>
      <c r="L6" s="130"/>
    </row>
    <row r="7" spans="2:13" s="56" customFormat="1" ht="32.25" customHeight="1" x14ac:dyDescent="0.25">
      <c r="B7" s="122" t="s">
        <v>48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</row>
    <row r="8" spans="2:13" s="60" customFormat="1" ht="30" customHeight="1" x14ac:dyDescent="0.2">
      <c r="B8" s="61" t="s">
        <v>10</v>
      </c>
      <c r="C8" s="62" t="s">
        <v>49</v>
      </c>
      <c r="D8" s="62" t="s">
        <v>50</v>
      </c>
      <c r="E8" s="63" t="s">
        <v>51</v>
      </c>
      <c r="F8" s="64" t="s">
        <v>52</v>
      </c>
      <c r="G8" s="62" t="s">
        <v>53</v>
      </c>
      <c r="H8" s="62" t="s">
        <v>54</v>
      </c>
      <c r="I8" s="62" t="s">
        <v>55</v>
      </c>
      <c r="J8" s="62" t="s">
        <v>56</v>
      </c>
      <c r="K8" s="62" t="s">
        <v>57</v>
      </c>
      <c r="L8" s="65" t="s">
        <v>58</v>
      </c>
      <c r="M8" s="66"/>
    </row>
    <row r="9" spans="2:13" ht="14.25" hidden="1" customHeight="1" x14ac:dyDescent="0.25">
      <c r="B9" s="123" t="e">
        <f>#VALUE!</f>
        <v>#VALUE!</v>
      </c>
      <c r="C9" s="124" t="e">
        <f>#VALUE!</f>
        <v>#VALUE!</v>
      </c>
      <c r="D9" s="125" t="e">
        <f>#VALUE!</f>
        <v>#VALUE!</v>
      </c>
      <c r="E9" s="67" t="s">
        <v>59</v>
      </c>
      <c r="F9" s="68" t="e">
        <f>#VALUE!</f>
        <v>#VALUE!</v>
      </c>
      <c r="G9" s="68" t="e">
        <f>#VALUE!</f>
        <v>#VALUE!</v>
      </c>
      <c r="H9" s="68" t="e">
        <f>#VALUE!</f>
        <v>#VALUE!</v>
      </c>
      <c r="I9" s="68" t="e">
        <f>#VALUE!</f>
        <v>#VALUE!</v>
      </c>
      <c r="J9" s="68" t="e">
        <f>#VALUE!</f>
        <v>#VALUE!</v>
      </c>
      <c r="K9" s="68" t="e">
        <f>#VALUE!</f>
        <v>#VALUE!</v>
      </c>
      <c r="L9" s="69" t="e">
        <f>#VALUE!</f>
        <v>#VALUE!</v>
      </c>
      <c r="M9"/>
    </row>
    <row r="10" spans="2:13" hidden="1" x14ac:dyDescent="0.25">
      <c r="B10" s="123"/>
      <c r="C10" s="124"/>
      <c r="D10" s="125"/>
      <c r="E10" s="67" t="s">
        <v>60</v>
      </c>
      <c r="F10" s="70" t="e">
        <f>#VALUE!</f>
        <v>#VALUE!</v>
      </c>
      <c r="G10" s="70" t="e">
        <f>#VALUE!</f>
        <v>#VALUE!</v>
      </c>
      <c r="H10" s="70" t="e">
        <f>#VALUE!</f>
        <v>#VALUE!</v>
      </c>
      <c r="I10" s="70" t="e">
        <f>#VALUE!</f>
        <v>#VALUE!</v>
      </c>
      <c r="J10" s="70" t="e">
        <f>#VALUE!</f>
        <v>#VALUE!</v>
      </c>
      <c r="K10" s="70" t="e">
        <f>#VALUE!</f>
        <v>#VALUE!</v>
      </c>
      <c r="L10" s="71" t="e">
        <f>#VALUE!</f>
        <v>#VALUE!</v>
      </c>
      <c r="M10"/>
    </row>
    <row r="11" spans="2:13" hidden="1" x14ac:dyDescent="0.25">
      <c r="B11" s="123"/>
      <c r="C11" s="124"/>
      <c r="D11" s="125"/>
      <c r="E11" s="67" t="s">
        <v>61</v>
      </c>
      <c r="F11" s="72" t="e">
        <f>#VALUE!</f>
        <v>#VALUE!</v>
      </c>
      <c r="G11" s="72" t="e">
        <f>#VALUE!</f>
        <v>#VALUE!</v>
      </c>
      <c r="H11" s="72" t="e">
        <f>#VALUE!</f>
        <v>#VALUE!</v>
      </c>
      <c r="I11" s="72" t="e">
        <f>#VALUE!</f>
        <v>#VALUE!</v>
      </c>
      <c r="J11" s="72" t="e">
        <f>#VALUE!</f>
        <v>#VALUE!</v>
      </c>
      <c r="K11" s="72" t="e">
        <f>#VALUE!</f>
        <v>#VALUE!</v>
      </c>
      <c r="L11" s="73" t="e">
        <f>#VALUE!</f>
        <v>#VALUE!</v>
      </c>
      <c r="M11"/>
    </row>
    <row r="12" spans="2:13" s="74" customFormat="1" ht="12.75" customHeight="1" x14ac:dyDescent="0.25">
      <c r="B12" s="126" t="s">
        <v>62</v>
      </c>
      <c r="C12" s="126"/>
      <c r="D12" s="127"/>
      <c r="E12" s="75" t="s">
        <v>59</v>
      </c>
      <c r="F12" s="76"/>
      <c r="G12" s="76"/>
      <c r="H12" s="76"/>
      <c r="I12" s="76"/>
      <c r="J12" s="76"/>
      <c r="K12" s="76"/>
      <c r="L12" s="77"/>
    </row>
    <row r="13" spans="2:13" s="74" customFormat="1" ht="12.75" customHeight="1" x14ac:dyDescent="0.25">
      <c r="B13" s="126"/>
      <c r="C13" s="126"/>
      <c r="D13" s="127"/>
      <c r="E13" s="75" t="s">
        <v>63</v>
      </c>
      <c r="F13" s="78"/>
      <c r="G13" s="78"/>
      <c r="H13" s="78"/>
      <c r="I13" s="78"/>
      <c r="J13" s="78"/>
      <c r="K13" s="78"/>
      <c r="L13" s="79"/>
    </row>
    <row r="14" spans="2:13" s="74" customFormat="1" ht="12.75" customHeight="1" x14ac:dyDescent="0.25">
      <c r="B14" s="126"/>
      <c r="C14" s="126"/>
      <c r="D14" s="127"/>
      <c r="E14" s="75" t="s">
        <v>60</v>
      </c>
      <c r="F14" s="76"/>
      <c r="G14" s="76"/>
      <c r="H14" s="76"/>
      <c r="I14" s="76"/>
      <c r="J14" s="76"/>
      <c r="K14" s="76"/>
      <c r="L14" s="77"/>
    </row>
    <row r="15" spans="2:13" s="74" customFormat="1" ht="12.75" customHeight="1" x14ac:dyDescent="0.25">
      <c r="B15" s="126"/>
      <c r="C15" s="126"/>
      <c r="D15" s="127"/>
      <c r="E15" s="75" t="s">
        <v>61</v>
      </c>
      <c r="F15" s="78"/>
      <c r="G15" s="78"/>
      <c r="H15" s="78"/>
      <c r="I15" s="78"/>
      <c r="J15" s="78"/>
      <c r="K15" s="78"/>
      <c r="L15" s="79"/>
    </row>
    <row r="16" spans="2:13" ht="14.25" customHeight="1" x14ac:dyDescent="0.25">
      <c r="B16" s="119" t="s">
        <v>22</v>
      </c>
      <c r="C16" s="120" t="s">
        <v>64</v>
      </c>
      <c r="D16" s="121"/>
      <c r="E16" s="80" t="s">
        <v>59</v>
      </c>
      <c r="F16" s="81"/>
      <c r="G16" s="81"/>
      <c r="H16" s="81"/>
      <c r="I16" s="81"/>
      <c r="J16" s="81"/>
      <c r="K16" s="81"/>
      <c r="L16" s="82"/>
    </row>
    <row r="17" spans="2:12" x14ac:dyDescent="0.25">
      <c r="B17" s="119"/>
      <c r="C17" s="120"/>
      <c r="D17" s="121"/>
      <c r="E17" s="80" t="s">
        <v>60</v>
      </c>
      <c r="F17" s="83"/>
      <c r="G17" s="83"/>
      <c r="H17" s="83"/>
      <c r="I17" s="83"/>
      <c r="J17" s="83"/>
      <c r="K17" s="83"/>
      <c r="L17" s="84"/>
    </row>
    <row r="18" spans="2:12" x14ac:dyDescent="0.25">
      <c r="B18" s="119"/>
      <c r="C18" s="120"/>
      <c r="D18" s="121"/>
      <c r="E18" s="80" t="s">
        <v>61</v>
      </c>
      <c r="F18" s="85"/>
      <c r="G18" s="85"/>
      <c r="H18" s="85"/>
      <c r="I18" s="85"/>
      <c r="J18" s="85"/>
      <c r="K18" s="85"/>
      <c r="L18" s="86"/>
    </row>
    <row r="19" spans="2:12" ht="14.25" customHeight="1" x14ac:dyDescent="0.25">
      <c r="B19" s="116" t="s">
        <v>24</v>
      </c>
      <c r="C19" s="117" t="str">
        <f>+Orçamento!E9</f>
        <v>Serviços Iniciais</v>
      </c>
      <c r="D19" s="118"/>
      <c r="E19" s="67" t="s">
        <v>59</v>
      </c>
      <c r="F19" s="87"/>
      <c r="G19" s="87"/>
      <c r="H19" s="87"/>
      <c r="I19" s="87"/>
      <c r="J19" s="87"/>
      <c r="K19" s="87"/>
      <c r="L19" s="88"/>
    </row>
    <row r="20" spans="2:12" x14ac:dyDescent="0.25">
      <c r="B20" s="116"/>
      <c r="C20" s="117"/>
      <c r="D20" s="118"/>
      <c r="E20" s="67" t="s">
        <v>60</v>
      </c>
      <c r="F20" s="70"/>
      <c r="G20" s="70"/>
      <c r="H20" s="70"/>
      <c r="I20" s="70"/>
      <c r="J20" s="70"/>
      <c r="K20" s="70"/>
      <c r="L20" s="71"/>
    </row>
    <row r="21" spans="2:12" x14ac:dyDescent="0.25">
      <c r="B21" s="116"/>
      <c r="C21" s="117"/>
      <c r="D21" s="118"/>
      <c r="E21" s="67" t="s">
        <v>61</v>
      </c>
      <c r="F21" s="72"/>
      <c r="G21" s="72"/>
      <c r="H21" s="72"/>
      <c r="I21" s="72"/>
      <c r="J21" s="72"/>
      <c r="K21" s="72"/>
      <c r="L21" s="73"/>
    </row>
    <row r="22" spans="2:12" ht="14.25" customHeight="1" x14ac:dyDescent="0.25">
      <c r="B22" s="116" t="s">
        <v>65</v>
      </c>
      <c r="C22" s="117" t="str">
        <f>+Orçamento!E11</f>
        <v>Reaterro</v>
      </c>
      <c r="D22" s="118"/>
      <c r="E22" s="67" t="s">
        <v>59</v>
      </c>
      <c r="F22" s="87"/>
      <c r="G22" s="87"/>
      <c r="H22" s="87"/>
      <c r="I22" s="87"/>
      <c r="J22" s="87"/>
      <c r="K22" s="87"/>
      <c r="L22" s="88"/>
    </row>
    <row r="23" spans="2:12" x14ac:dyDescent="0.25">
      <c r="B23" s="116"/>
      <c r="C23" s="117"/>
      <c r="D23" s="118"/>
      <c r="E23" s="67" t="s">
        <v>60</v>
      </c>
      <c r="F23" s="70"/>
      <c r="G23" s="70"/>
      <c r="H23" s="70"/>
      <c r="I23" s="70"/>
      <c r="J23" s="70"/>
      <c r="K23" s="70"/>
      <c r="L23" s="71"/>
    </row>
    <row r="24" spans="2:12" x14ac:dyDescent="0.25">
      <c r="B24" s="116"/>
      <c r="C24" s="117"/>
      <c r="D24" s="118"/>
      <c r="E24" s="67" t="s">
        <v>61</v>
      </c>
      <c r="F24" s="72"/>
      <c r="G24" s="72"/>
      <c r="H24" s="72"/>
      <c r="I24" s="72"/>
      <c r="J24" s="72"/>
      <c r="K24" s="72"/>
      <c r="L24" s="73"/>
    </row>
    <row r="25" spans="2:12" ht="14.25" customHeight="1" x14ac:dyDescent="0.25">
      <c r="B25" s="116" t="s">
        <v>66</v>
      </c>
      <c r="C25" s="117" t="e">
        <f>+#REF!</f>
        <v>#REF!</v>
      </c>
      <c r="D25" s="118"/>
      <c r="E25" s="67" t="s">
        <v>59</v>
      </c>
      <c r="F25" s="87"/>
      <c r="G25" s="70"/>
      <c r="H25" s="87"/>
      <c r="I25" s="87"/>
      <c r="J25" s="87"/>
      <c r="K25" s="87"/>
      <c r="L25" s="88"/>
    </row>
    <row r="26" spans="2:12" x14ac:dyDescent="0.25">
      <c r="B26" s="116"/>
      <c r="C26" s="117"/>
      <c r="D26" s="118"/>
      <c r="E26" s="67" t="s">
        <v>60</v>
      </c>
      <c r="F26" s="70"/>
      <c r="G26" s="70"/>
      <c r="H26" s="70"/>
      <c r="I26" s="70"/>
      <c r="J26" s="70"/>
      <c r="K26" s="70"/>
      <c r="L26" s="71"/>
    </row>
    <row r="27" spans="2:12" x14ac:dyDescent="0.25">
      <c r="B27" s="116"/>
      <c r="C27" s="117"/>
      <c r="D27" s="118"/>
      <c r="E27" s="67" t="s">
        <v>61</v>
      </c>
      <c r="F27" s="72"/>
      <c r="G27" s="72"/>
      <c r="H27" s="72"/>
      <c r="I27" s="72"/>
      <c r="J27" s="72"/>
      <c r="K27" s="72"/>
      <c r="L27" s="73"/>
    </row>
    <row r="28" spans="2:12" x14ac:dyDescent="0.25">
      <c r="B28" s="116" t="s">
        <v>67</v>
      </c>
      <c r="C28" s="117" t="e">
        <f>+#REF!</f>
        <v>#REF!</v>
      </c>
      <c r="D28" s="118"/>
      <c r="E28" s="67" t="s">
        <v>59</v>
      </c>
      <c r="F28" s="87"/>
      <c r="G28" s="87"/>
      <c r="H28" s="87"/>
      <c r="I28" s="87"/>
      <c r="J28" s="87"/>
      <c r="K28" s="87"/>
      <c r="L28" s="88"/>
    </row>
    <row r="29" spans="2:12" x14ac:dyDescent="0.25">
      <c r="B29" s="116"/>
      <c r="C29" s="117"/>
      <c r="D29" s="118"/>
      <c r="E29" s="67" t="s">
        <v>60</v>
      </c>
      <c r="F29" s="70"/>
      <c r="G29" s="70"/>
      <c r="H29" s="70"/>
      <c r="I29" s="70"/>
      <c r="J29" s="70"/>
      <c r="K29" s="70"/>
      <c r="L29" s="71"/>
    </row>
    <row r="30" spans="2:12" x14ac:dyDescent="0.25">
      <c r="B30" s="116"/>
      <c r="C30" s="117"/>
      <c r="D30" s="118"/>
      <c r="E30" s="67" t="s">
        <v>61</v>
      </c>
      <c r="F30" s="72"/>
      <c r="G30" s="72"/>
      <c r="H30" s="72"/>
      <c r="I30" s="72"/>
      <c r="J30" s="72"/>
      <c r="K30" s="72"/>
      <c r="L30" s="73"/>
    </row>
    <row r="31" spans="2:12" ht="14.25" customHeight="1" x14ac:dyDescent="0.25">
      <c r="B31" s="116" t="s">
        <v>68</v>
      </c>
      <c r="C31" s="117" t="e">
        <f>+#REF!</f>
        <v>#REF!</v>
      </c>
      <c r="D31" s="118"/>
      <c r="E31" s="67" t="s">
        <v>59</v>
      </c>
      <c r="F31" s="87"/>
      <c r="G31" s="87"/>
      <c r="H31" s="87"/>
      <c r="I31" s="87"/>
      <c r="J31" s="87"/>
      <c r="K31" s="87"/>
      <c r="L31" s="88"/>
    </row>
    <row r="32" spans="2:12" x14ac:dyDescent="0.25">
      <c r="B32" s="116"/>
      <c r="C32" s="117"/>
      <c r="D32" s="118"/>
      <c r="E32" s="67" t="s">
        <v>60</v>
      </c>
      <c r="F32" s="70"/>
      <c r="G32" s="70"/>
      <c r="H32" s="70"/>
      <c r="I32" s="70"/>
      <c r="J32" s="70"/>
      <c r="K32" s="70"/>
      <c r="L32" s="71"/>
    </row>
    <row r="33" spans="2:13" x14ac:dyDescent="0.25">
      <c r="B33" s="116"/>
      <c r="C33" s="117"/>
      <c r="D33" s="118"/>
      <c r="E33" s="67" t="s">
        <v>61</v>
      </c>
      <c r="F33" s="72"/>
      <c r="G33" s="72"/>
      <c r="H33" s="72"/>
      <c r="I33" s="72"/>
      <c r="J33" s="72"/>
      <c r="K33" s="72"/>
      <c r="L33" s="73"/>
    </row>
    <row r="34" spans="2:13" ht="14.25" customHeight="1" x14ac:dyDescent="0.25">
      <c r="B34" s="112" t="s">
        <v>69</v>
      </c>
      <c r="C34" s="113" t="e">
        <f>+#REF!</f>
        <v>#REF!</v>
      </c>
      <c r="D34" s="114"/>
      <c r="E34" s="67" t="s">
        <v>59</v>
      </c>
      <c r="F34" s="87"/>
      <c r="G34" s="87"/>
      <c r="H34" s="87"/>
      <c r="I34" s="87"/>
      <c r="J34" s="87"/>
      <c r="K34" s="87"/>
      <c r="L34" s="88"/>
    </row>
    <row r="35" spans="2:13" x14ac:dyDescent="0.25">
      <c r="B35" s="112"/>
      <c r="C35" s="113"/>
      <c r="D35" s="114"/>
      <c r="E35" s="67" t="s">
        <v>60</v>
      </c>
      <c r="F35" s="70"/>
      <c r="G35" s="70"/>
      <c r="H35" s="70"/>
      <c r="I35" s="70"/>
      <c r="J35" s="70"/>
      <c r="K35" s="70"/>
      <c r="L35" s="71"/>
    </row>
    <row r="36" spans="2:13" x14ac:dyDescent="0.25">
      <c r="B36" s="112"/>
      <c r="C36" s="113"/>
      <c r="D36" s="114"/>
      <c r="E36" s="89" t="s">
        <v>61</v>
      </c>
      <c r="F36" s="90"/>
      <c r="G36" s="90"/>
      <c r="H36" s="90"/>
      <c r="I36" s="90"/>
      <c r="J36" s="90"/>
      <c r="K36" s="90"/>
      <c r="L36" s="91"/>
    </row>
    <row r="37" spans="2:13" x14ac:dyDescent="0.25">
      <c r="B37" s="115">
        <v>0</v>
      </c>
      <c r="C37" s="115"/>
      <c r="D37" s="115"/>
      <c r="E37" s="92"/>
      <c r="F37" s="93"/>
      <c r="G37" s="109"/>
      <c r="H37" s="109"/>
      <c r="I37" s="109"/>
      <c r="J37" s="92"/>
      <c r="K37" s="92"/>
      <c r="L37" s="92"/>
      <c r="M37" s="94"/>
    </row>
    <row r="38" spans="2:13" x14ac:dyDescent="0.25">
      <c r="B38" s="95" t="s">
        <v>70</v>
      </c>
      <c r="C38" s="108"/>
      <c r="D38" s="108"/>
      <c r="E38" s="92"/>
      <c r="F38" s="93"/>
      <c r="G38" s="109"/>
      <c r="H38" s="109"/>
      <c r="I38" s="109"/>
      <c r="J38" s="92"/>
      <c r="K38" s="92"/>
      <c r="L38" s="92"/>
      <c r="M38" s="94"/>
    </row>
    <row r="39" spans="2:13" x14ac:dyDescent="0.25">
      <c r="B39" s="93"/>
      <c r="C39" s="110"/>
      <c r="D39" s="110"/>
      <c r="E39" s="92"/>
      <c r="F39" s="93"/>
      <c r="G39" s="109"/>
      <c r="H39" s="109"/>
      <c r="I39" s="109"/>
      <c r="J39" s="92"/>
      <c r="K39" s="92"/>
      <c r="L39" s="92"/>
      <c r="M39" s="94"/>
    </row>
    <row r="40" spans="2:13" x14ac:dyDescent="0.25">
      <c r="B40" s="111"/>
      <c r="C40" s="111"/>
      <c r="D40" s="111"/>
      <c r="E40" s="92"/>
      <c r="F40" s="92"/>
      <c r="G40" s="92"/>
      <c r="H40" s="92"/>
      <c r="I40" s="92"/>
      <c r="J40" s="92"/>
      <c r="K40" s="92"/>
      <c r="L40" s="92"/>
      <c r="M40" s="96"/>
    </row>
    <row r="41" spans="2:13" x14ac:dyDescent="0.25">
      <c r="B41" s="97" t="s">
        <v>71</v>
      </c>
      <c r="C41" s="98"/>
      <c r="D41" s="98"/>
      <c r="E41" s="92"/>
      <c r="F41" s="92"/>
      <c r="G41" s="92"/>
      <c r="H41" s="92"/>
      <c r="I41" s="92"/>
      <c r="J41" s="92"/>
      <c r="K41" s="92"/>
      <c r="L41" s="92"/>
      <c r="M41" s="96"/>
    </row>
    <row r="42" spans="2:13" x14ac:dyDescent="0.25"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6"/>
    </row>
    <row r="43" spans="2:13" x14ac:dyDescent="0.25">
      <c r="B43" s="92"/>
      <c r="C43" s="92"/>
      <c r="D43" s="99"/>
      <c r="E43" s="92"/>
      <c r="F43" s="92"/>
      <c r="G43" s="92"/>
      <c r="H43" s="92"/>
      <c r="I43" s="92"/>
      <c r="J43" s="92"/>
      <c r="K43" s="92"/>
      <c r="L43" s="92"/>
      <c r="M43" s="94"/>
    </row>
    <row r="44" spans="2:13" x14ac:dyDescent="0.25">
      <c r="B44" s="92"/>
      <c r="C44" s="92"/>
      <c r="D44" s="99"/>
      <c r="E44" s="92"/>
      <c r="F44" s="92"/>
      <c r="G44" s="92"/>
      <c r="H44" s="92"/>
      <c r="I44" s="92"/>
      <c r="J44" s="92"/>
      <c r="K44" s="92"/>
      <c r="L44" s="92"/>
      <c r="M44" s="94"/>
    </row>
    <row r="45" spans="2:13" x14ac:dyDescent="0.25">
      <c r="B45" s="92"/>
      <c r="C45" s="92"/>
      <c r="D45" s="99"/>
      <c r="E45" s="92"/>
      <c r="F45" s="92"/>
      <c r="G45" s="92"/>
      <c r="H45" s="92"/>
      <c r="I45" s="92"/>
      <c r="J45" s="92"/>
      <c r="K45" s="92"/>
      <c r="L45" s="92"/>
      <c r="M45" s="94"/>
    </row>
  </sheetData>
  <mergeCells count="39">
    <mergeCell ref="C2:F6"/>
    <mergeCell ref="H2:L2"/>
    <mergeCell ref="J5:J6"/>
    <mergeCell ref="K5:L6"/>
    <mergeCell ref="H6:I6"/>
    <mergeCell ref="B7:L7"/>
    <mergeCell ref="B9:B11"/>
    <mergeCell ref="C9:C11"/>
    <mergeCell ref="D9:D11"/>
    <mergeCell ref="B12:C15"/>
    <mergeCell ref="D12:D15"/>
    <mergeCell ref="B16:B18"/>
    <mergeCell ref="C16:C18"/>
    <mergeCell ref="D16:D18"/>
    <mergeCell ref="B19:B21"/>
    <mergeCell ref="C19:C21"/>
    <mergeCell ref="D19:D21"/>
    <mergeCell ref="B22:B24"/>
    <mergeCell ref="C22:C24"/>
    <mergeCell ref="D22:D24"/>
    <mergeCell ref="B25:B27"/>
    <mergeCell ref="C25:C27"/>
    <mergeCell ref="D25:D27"/>
    <mergeCell ref="B28:B30"/>
    <mergeCell ref="C28:C30"/>
    <mergeCell ref="D28:D30"/>
    <mergeCell ref="B31:B33"/>
    <mergeCell ref="C31:C33"/>
    <mergeCell ref="D31:D33"/>
    <mergeCell ref="B34:B36"/>
    <mergeCell ref="C34:C36"/>
    <mergeCell ref="D34:D36"/>
    <mergeCell ref="B37:D37"/>
    <mergeCell ref="G37:I37"/>
    <mergeCell ref="C38:D38"/>
    <mergeCell ref="G38:I38"/>
    <mergeCell ref="C39:D39"/>
    <mergeCell ref="G39:I39"/>
    <mergeCell ref="B40:D40"/>
  </mergeCells>
  <dataValidations count="1">
    <dataValidation type="decimal" allowBlank="1" showInputMessage="1" showErrorMessage="1" errorTitle="Erro de Dados" error="Digite valores maiores ou iguais à 0%. O % acumulado não deve ultrapassar 100%." sqref="F9:L9 F16:L16 F19:L19 F22:L22 F25 H25:L25 F28:L28 F31:L31 F34:L34" xr:uid="{00000000-0002-0000-0100-000000000000}">
      <formula1>0</formula1>
      <formula2>1-SUM($F25:H25)+H25</formula2>
    </dataValidation>
  </dataValidations>
  <pageMargins left="0.51180555555555496" right="0.51180555555555496" top="0.78749999999999998" bottom="0.78749999999999998" header="0.51180555555555496" footer="0.51180555555555496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</vt:lpstr>
      <vt:lpstr>Cronograma</vt:lpstr>
      <vt:lpstr>Cronograma!Area_de_impressao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dc:description/>
  <cp:lastModifiedBy>Daniela de Oliveira</cp:lastModifiedBy>
  <cp:revision>5</cp:revision>
  <cp:lastPrinted>2023-04-20T09:50:28Z</cp:lastPrinted>
  <dcterms:created xsi:type="dcterms:W3CDTF">2020-11-11T20:20:17Z</dcterms:created>
  <dcterms:modified xsi:type="dcterms:W3CDTF">2023-05-26T21:01:50Z</dcterms:modified>
  <dc:language>pt-BR</dc:language>
</cp:coreProperties>
</file>