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10-23 Reforma nos solários e limpeza e impermeabilização na EMEI Pequeno Príncipe (Exclusiva)\Orçamento SEM VALORES\"/>
    </mc:Choice>
  </mc:AlternateContent>
  <xr:revisionPtr revIDLastSave="0" documentId="13_ncr:1_{0CB65018-C1FB-4D10-9B4E-49530E88E56F}" xr6:coauthVersionLast="47" xr6:coauthVersionMax="47" xr10:uidLastSave="{00000000-0000-0000-0000-000000000000}"/>
  <bookViews>
    <workbookView xWindow="-120" yWindow="-120" windowWidth="29040" windowHeight="15840" xr2:uid="{9ED80E8E-B5CB-436B-B1D3-4DCF3E964FA4}"/>
  </bookViews>
  <sheets>
    <sheet name="Planilha1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J19" i="1"/>
  <c r="I19" i="1"/>
  <c r="J18" i="1"/>
  <c r="I18" i="1"/>
  <c r="K18" i="1" l="1"/>
  <c r="K19" i="1"/>
  <c r="K20" i="1"/>
  <c r="J12" i="1"/>
  <c r="I12" i="1"/>
  <c r="K12" i="1" l="1"/>
  <c r="J24" i="1"/>
  <c r="I24" i="1"/>
  <c r="J23" i="1"/>
  <c r="I23" i="1"/>
  <c r="I22" i="1"/>
  <c r="J22" i="1"/>
  <c r="J16" i="1"/>
  <c r="I16" i="1"/>
  <c r="J17" i="1"/>
  <c r="I17" i="1"/>
  <c r="K22" i="1" l="1"/>
  <c r="K17" i="1"/>
  <c r="K24" i="1"/>
  <c r="K16" i="1"/>
  <c r="K23" i="1"/>
  <c r="J30" i="1"/>
  <c r="I30" i="1"/>
  <c r="J15" i="1"/>
  <c r="I15" i="1"/>
  <c r="I11" i="1"/>
  <c r="I13" i="1"/>
  <c r="I14" i="1"/>
  <c r="I26" i="1"/>
  <c r="I27" i="1"/>
  <c r="I28" i="1"/>
  <c r="J11" i="1"/>
  <c r="J13" i="1"/>
  <c r="J14" i="1"/>
  <c r="J26" i="1"/>
  <c r="J27" i="1"/>
  <c r="J28" i="1"/>
  <c r="I21" i="1" l="1"/>
  <c r="J21" i="1"/>
  <c r="I25" i="1"/>
  <c r="K30" i="1"/>
  <c r="K15" i="1"/>
  <c r="J25" i="1"/>
  <c r="J10" i="1"/>
  <c r="K29" i="1" l="1"/>
  <c r="C12" i="2"/>
  <c r="D12" i="2" s="1"/>
  <c r="K28" i="1" l="1"/>
  <c r="K27" i="1" l="1"/>
  <c r="K26" i="1" l="1"/>
  <c r="K25" i="1" l="1"/>
  <c r="K21" i="1" l="1"/>
  <c r="K14" i="1" l="1"/>
  <c r="K13" i="1" l="1"/>
  <c r="I10" i="1" l="1"/>
  <c r="K10" i="1" s="1"/>
  <c r="K11" i="1"/>
  <c r="K9" i="1" l="1"/>
  <c r="C11" i="2" s="1"/>
  <c r="K33" i="1" l="1"/>
  <c r="D11" i="2"/>
  <c r="D14" i="2" s="1"/>
  <c r="D15" i="2" s="1"/>
  <c r="C14" i="2"/>
  <c r="E14" i="2" l="1"/>
  <c r="E15" i="2"/>
</calcChain>
</file>

<file path=xl/sharedStrings.xml><?xml version="1.0" encoding="utf-8"?>
<sst xmlns="http://schemas.openxmlformats.org/spreadsheetml/2006/main" count="136" uniqueCount="92">
  <si>
    <t xml:space="preserve">    ORÇAMENTO</t>
  </si>
  <si>
    <t>ITEM</t>
  </si>
  <si>
    <t>REF.</t>
  </si>
  <si>
    <t>CÓDIGO</t>
  </si>
  <si>
    <t>SERVIÇOS</t>
  </si>
  <si>
    <t>QUANT.</t>
  </si>
  <si>
    <t>UN.</t>
  </si>
  <si>
    <t>UNITÁRIOS</t>
  </si>
  <si>
    <t>TOTAL</t>
  </si>
  <si>
    <t>TOTAL GERAL</t>
  </si>
  <si>
    <t>Material</t>
  </si>
  <si>
    <t>Mão de obra</t>
  </si>
  <si>
    <t>1.0</t>
  </si>
  <si>
    <t>1.1</t>
  </si>
  <si>
    <t>1.1.1</t>
  </si>
  <si>
    <t>1.1.2</t>
  </si>
  <si>
    <t>1.1.3</t>
  </si>
  <si>
    <t>1.2</t>
  </si>
  <si>
    <t>1.2.1</t>
  </si>
  <si>
    <t>1.2.2</t>
  </si>
  <si>
    <t>1.2.3</t>
  </si>
  <si>
    <t>1.3</t>
  </si>
  <si>
    <t>1.3.1</t>
  </si>
  <si>
    <t>1.3.2</t>
  </si>
  <si>
    <t>1.3.3</t>
  </si>
  <si>
    <t>2.0</t>
  </si>
  <si>
    <t>SINAPI</t>
  </si>
  <si>
    <t>DESONERADO</t>
  </si>
  <si>
    <t>M2</t>
  </si>
  <si>
    <t>Composição</t>
  </si>
  <si>
    <t>COMP. 01</t>
  </si>
  <si>
    <t>M3</t>
  </si>
  <si>
    <t>ALVENARIA DE VEDAÇÃO DE BLOCOS CERÂMICOS FURADOS NA HORIZONTAL DE 14X9X19 CM (ESPESSURA 14 CM, BLOCO DEITADO) E ARGAMASSA DE ASSENTAMENTO COM PREPARO MANUAL. AF_12/2021</t>
  </si>
  <si>
    <t>103335</t>
  </si>
  <si>
    <t>DEMOLIÇÃO DE ALVENARIA DE BLOCO FURADO, DE FORMA MANUAL, SEM REAPROVEITAMENTO. AF_12/2017</t>
  </si>
  <si>
    <t>CHAPISCO APLICADO EM ALVENARIA (SEM PRESENÇA DE VÃOS) E ESTRUTURAS DE CONCRETO DE FACHADA, COM COLHER DE PEDREIRO.  ARGAMASSA TRAÇO 1:3 COM PREPARO MANUAL. AF_06/2014</t>
  </si>
  <si>
    <t>EMBOÇO OU MASSA ÚNICA EM ARGAMASSA TRAÇO 1:2:8, PREPARO MECÂNICO COM BETONEIRA 400 L, APLICADA MANUALMENTE EM PANOS CEGOS DE FACHADA (SEM PRESENÇA DE VÃOS), ESPESSURA DE 25 MM. AF_08/2022</t>
  </si>
  <si>
    <t>COMP. 02</t>
  </si>
  <si>
    <t>COMP. 03</t>
  </si>
  <si>
    <t xml:space="preserve"> </t>
  </si>
  <si>
    <t>SERVIÇOS FINAIS</t>
  </si>
  <si>
    <t>DECLARO PARA OS DEVIDOS FINS QUE OS ENCARGOS SOCIAIS ATENDEM AOS PERCENTUAIS ESTABELECIDOS NO SINAPI 08/22 PARA O ESTADO DO RIO GRANDE DO SUL PARA MÃO DE OBRA HORISTA 82,31%  E MENSALISTA 45,98%</t>
  </si>
  <si>
    <t>CRONOGRAMA FÍSICO-FINANCEIRO</t>
  </si>
  <si>
    <t>SERVIÇO</t>
  </si>
  <si>
    <t>TOTAL DA ETAPA</t>
  </si>
  <si>
    <t>MÊS</t>
  </si>
  <si>
    <t>1º MÊS</t>
  </si>
  <si>
    <t>2º MÊS</t>
  </si>
  <si>
    <t>3º MÊS</t>
  </si>
  <si>
    <t>4º MÊS</t>
  </si>
  <si>
    <t>5º MÊS</t>
  </si>
  <si>
    <t>R$</t>
  </si>
  <si>
    <t>%</t>
  </si>
  <si>
    <t>BDI:</t>
  </si>
  <si>
    <t>OBRA: REFORMA E REPAROS DA EMEI PEQUENO PRÍNCIPE</t>
  </si>
  <si>
    <t>DEMOLIÇÃO DE REVESTIMENTO CERÂMICO, DE FORMA MANUAL, SEM REAPROVEITAMENTO. AF_12/2017</t>
  </si>
  <si>
    <t>97633</t>
  </si>
  <si>
    <t>(COMPOSIÇÃO REPRESENTATIVA) DO SERVIÇO DE CONTRAPISO EM ARGAMASSA TRAÇO 1:4 (CIM E AREIA), BETONEIRA 400 L, E = 4 CM ÁREAS SECAS E  MOLHADAS SOBRE LAJE , E = 3 CM ÁREAS MOLHADAS SOBRE IMPERMEABILIZAÇÃO, CASA E EDIFICAÇÃO PÚBLICA PADRÃO. AF_11/2014</t>
  </si>
  <si>
    <t>94439</t>
  </si>
  <si>
    <t>REVESTIMENTO CERÂMICO PARA PISO COM PLACAS TIPO ESMALTADA EXTRA DE DIMENSÕES 60X60 CM APLICADA EM AMBIENTES DE ÁREA MAIOR QUE 10 M2. AF_06/2014</t>
  </si>
  <si>
    <t>87257</t>
  </si>
  <si>
    <t>97622</t>
  </si>
  <si>
    <t>REPAROS JANELAS</t>
  </si>
  <si>
    <t>DEMOLIÇÃO DE ARGAMASSAS, DE FORMA MANUAL, SEM REAPROVEITAMENTO. AF_12/2017</t>
  </si>
  <si>
    <t>97631</t>
  </si>
  <si>
    <t>REFORMA BANHEIRO</t>
  </si>
  <si>
    <t xml:space="preserve">GRANITO PARA BANCADA, POLIDO, TIPO ANDORINHA/ QUARTZ/ CASTELO/ CORUMBA OU OUTROS EQUIVALENTES DA REGIAO, E=  *2,5*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</si>
  <si>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LOCAL: Bairro Ullmann - Três de Maio/RS</t>
  </si>
  <si>
    <t>ÁREA:   85,20m²</t>
  </si>
  <si>
    <t>PISO E MUROS</t>
  </si>
  <si>
    <t>REATERRO MANUAL COM COMPACTAÇÃO MECANIZADA</t>
  </si>
  <si>
    <t>LIMPEZA COM RECOLHIMENTO DE ENTULHO</t>
  </si>
  <si>
    <t>DIAS</t>
  </si>
  <si>
    <t>APLICAÇÃO DE FUNDO SELADOR ACRÍLICO EM PAREDES, UMA DEMÃO. AF_06/2014</t>
  </si>
  <si>
    <t>APLICAÇÃO MANUAL DE PINTURA COM TINTA LÁTEX ACRÍLICA EM PAREDES, DUAS DEMÃOS. AF_06/2014</t>
  </si>
  <si>
    <t>Local: EMEI Pequeno Príncipe - Três de Maio - RS</t>
  </si>
  <si>
    <t>REFORMA E REPARO EMEI PEQUENO PRÍNCIPE</t>
  </si>
  <si>
    <t xml:space="preserve"> REPARO DOS SOLÁRIOS E BANHEIRO</t>
  </si>
  <si>
    <t xml:space="preserve">    SERVIÇOS FINAIS</t>
  </si>
  <si>
    <t>2.1</t>
  </si>
  <si>
    <t>1.1.4</t>
  </si>
  <si>
    <t>1.1.5</t>
  </si>
  <si>
    <t>1.1.7</t>
  </si>
  <si>
    <t>1.1.6</t>
  </si>
  <si>
    <t>1.1.8</t>
  </si>
  <si>
    <t>1.1.9</t>
  </si>
  <si>
    <t>1.1.10</t>
  </si>
  <si>
    <t xml:space="preserve">DATA: </t>
  </si>
  <si>
    <t>TRÊS DE MAIO</t>
  </si>
  <si>
    <t xml:space="preserve">REMOÇÃO DE LOUÇAS, DE FORMA MANUAL, COM REAPROVEITAMENTO. </t>
  </si>
  <si>
    <t>REMOÇÃO DE DIVISÓRIA SANITÁRIA EM GRANITO, DE FORMA MANUAL, COM REAPROVEITAMENTO.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</si>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</sst>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mm/yy"/>
    <numFmt numFmtId="165" formatCode="dd/mm/yy"/>
    <numFmt numFmtId="166" formatCode="_-&quot;R$&quot;* #,##0.00_-;\-&quot;R$&quot;* #,##0.00_-;_-&quot;R$&quot;* &quot;-&quot;??_-;_-@_-"/>
    <numFmt numFmtId="167" formatCode="&quot;R$ &quot;#,##0.00"/>
    <numFmt numFmtId="168" formatCode="&quot;R$&quot;\ #,##0.00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0"/>
      <name val="Arial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31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9" fillId="0" borderId="0"/>
    <xf numFmtId="9" fontId="9" fillId="0" borderId="0" applyFont="0" applyFill="0" applyBorder="0" applyAlignment="0" applyProtection="0"/>
  </cellStyleXfs>
  <cellXfs count="177">
    <xf numFmtId="0" fontId="0" fillId="0" borderId="0" xfId="0"/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left" vertical="center"/>
    </xf>
    <xf numFmtId="4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49" fontId="3" fillId="3" borderId="2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2" fontId="3" fillId="0" borderId="8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44" fontId="3" fillId="0" borderId="8" xfId="0" applyNumberFormat="1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horizontal="left" vertical="center"/>
    </xf>
    <xf numFmtId="44" fontId="3" fillId="0" borderId="11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0" borderId="1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4" fontId="6" fillId="0" borderId="11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44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4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44" fontId="0" fillId="4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4" fontId="7" fillId="4" borderId="0" xfId="0" applyNumberFormat="1" applyFont="1" applyFill="1" applyAlignment="1">
      <alignment horizontal="center"/>
    </xf>
    <xf numFmtId="44" fontId="0" fillId="0" borderId="0" xfId="0" applyNumberFormat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44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right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16" xfId="2" applyFont="1" applyBorder="1"/>
    <xf numFmtId="0" fontId="11" fillId="0" borderId="17" xfId="2" applyFont="1" applyBorder="1"/>
    <xf numFmtId="0" fontId="11" fillId="0" borderId="17" xfId="2" applyFont="1" applyBorder="1" applyAlignment="1">
      <alignment horizontal="left"/>
    </xf>
    <xf numFmtId="10" fontId="10" fillId="0" borderId="17" xfId="2" applyNumberFormat="1" applyFont="1" applyBorder="1" applyAlignment="1">
      <alignment horizontal="center"/>
    </xf>
    <xf numFmtId="0" fontId="10" fillId="0" borderId="17" xfId="2" applyFont="1" applyBorder="1" applyAlignment="1">
      <alignment horizontal="right"/>
    </xf>
    <xf numFmtId="0" fontId="10" fillId="0" borderId="17" xfId="2" applyFont="1" applyBorder="1" applyAlignment="1">
      <alignment horizontal="center"/>
    </xf>
    <xf numFmtId="0" fontId="10" fillId="0" borderId="17" xfId="2" applyFont="1" applyBorder="1" applyAlignment="1">
      <alignment horizontal="left"/>
    </xf>
    <xf numFmtId="0" fontId="10" fillId="0" borderId="18" xfId="2" applyFont="1" applyBorder="1" applyAlignment="1">
      <alignment horizontal="left"/>
    </xf>
    <xf numFmtId="0" fontId="11" fillId="0" borderId="19" xfId="2" applyFont="1" applyBorder="1"/>
    <xf numFmtId="0" fontId="11" fillId="0" borderId="20" xfId="2" applyFont="1" applyBorder="1"/>
    <xf numFmtId="0" fontId="11" fillId="0" borderId="21" xfId="2" applyFont="1" applyBorder="1"/>
    <xf numFmtId="0" fontId="11" fillId="0" borderId="22" xfId="2" applyFont="1" applyBorder="1" applyAlignment="1">
      <alignment horizontal="left"/>
    </xf>
    <xf numFmtId="0" fontId="11" fillId="0" borderId="23" xfId="2" applyFont="1" applyBorder="1" applyAlignment="1">
      <alignment horizontal="left"/>
    </xf>
    <xf numFmtId="0" fontId="11" fillId="0" borderId="23" xfId="2" applyFont="1" applyBorder="1" applyAlignment="1">
      <alignment horizontal="right"/>
    </xf>
    <xf numFmtId="4" fontId="11" fillId="0" borderId="23" xfId="2" applyNumberFormat="1" applyFont="1" applyBorder="1" applyAlignment="1">
      <alignment horizontal="left"/>
    </xf>
    <xf numFmtId="10" fontId="10" fillId="0" borderId="23" xfId="2" applyNumberFormat="1" applyFont="1" applyBorder="1" applyAlignment="1">
      <alignment horizontal="center"/>
    </xf>
    <xf numFmtId="0" fontId="10" fillId="0" borderId="23" xfId="2" applyFont="1" applyBorder="1" applyAlignment="1">
      <alignment horizontal="right"/>
    </xf>
    <xf numFmtId="0" fontId="10" fillId="0" borderId="23" xfId="2" applyFont="1" applyBorder="1" applyAlignment="1">
      <alignment horizontal="center"/>
    </xf>
    <xf numFmtId="0" fontId="10" fillId="0" borderId="24" xfId="2" applyFont="1" applyBorder="1" applyAlignment="1">
      <alignment horizontal="center"/>
    </xf>
    <xf numFmtId="0" fontId="10" fillId="0" borderId="41" xfId="2" applyFont="1" applyBorder="1" applyAlignment="1">
      <alignment horizontal="center" vertical="center"/>
    </xf>
    <xf numFmtId="0" fontId="9" fillId="0" borderId="42" xfId="2" applyBorder="1" applyAlignment="1">
      <alignment horizontal="center" vertical="center"/>
    </xf>
    <xf numFmtId="0" fontId="10" fillId="0" borderId="42" xfId="2" applyFont="1" applyBorder="1" applyAlignment="1">
      <alignment horizontal="right" vertical="center" wrapText="1"/>
    </xf>
    <xf numFmtId="4" fontId="9" fillId="0" borderId="42" xfId="2" applyNumberFormat="1" applyBorder="1" applyAlignment="1">
      <alignment horizontal="center" vertical="center" wrapText="1"/>
    </xf>
    <xf numFmtId="10" fontId="9" fillId="2" borderId="42" xfId="3" applyNumberFormat="1" applyFont="1" applyFill="1" applyBorder="1" applyAlignment="1">
      <alignment horizontal="center" vertical="center"/>
    </xf>
    <xf numFmtId="4" fontId="9" fillId="0" borderId="42" xfId="2" applyNumberFormat="1" applyBorder="1" applyAlignment="1">
      <alignment horizontal="right" vertical="center" wrapText="1"/>
    </xf>
    <xf numFmtId="9" fontId="9" fillId="2" borderId="42" xfId="3" applyFont="1" applyFill="1" applyBorder="1" applyAlignment="1">
      <alignment horizontal="center" vertical="center"/>
    </xf>
    <xf numFmtId="9" fontId="9" fillId="0" borderId="42" xfId="3" applyFont="1" applyBorder="1" applyAlignment="1">
      <alignment horizontal="center" vertical="center"/>
    </xf>
    <xf numFmtId="9" fontId="9" fillId="0" borderId="43" xfId="3" applyFont="1" applyBorder="1" applyAlignment="1">
      <alignment horizontal="center" vertical="center"/>
    </xf>
    <xf numFmtId="49" fontId="10" fillId="0" borderId="44" xfId="2" applyNumberFormat="1" applyFont="1" applyBorder="1" applyAlignment="1">
      <alignment horizontal="center"/>
    </xf>
    <xf numFmtId="0" fontId="9" fillId="0" borderId="1" xfId="2" applyBorder="1" applyAlignment="1">
      <alignment horizontal="left"/>
    </xf>
    <xf numFmtId="166" fontId="9" fillId="0" borderId="1" xfId="2" applyNumberFormat="1" applyBorder="1" applyAlignment="1">
      <alignment horizontal="right"/>
    </xf>
    <xf numFmtId="4" fontId="9" fillId="0" borderId="1" xfId="2" applyNumberFormat="1" applyBorder="1" applyAlignment="1">
      <alignment horizontal="right" vertical="center"/>
    </xf>
    <xf numFmtId="9" fontId="12" fillId="2" borderId="1" xfId="2" applyNumberFormat="1" applyFont="1" applyFill="1" applyBorder="1" applyAlignment="1">
      <alignment horizontal="center"/>
    </xf>
    <xf numFmtId="9" fontId="12" fillId="2" borderId="45" xfId="2" applyNumberFormat="1" applyFont="1" applyFill="1" applyBorder="1" applyAlignment="1">
      <alignment horizontal="center"/>
    </xf>
    <xf numFmtId="0" fontId="9" fillId="0" borderId="1" xfId="2" applyBorder="1" applyAlignment="1">
      <alignment vertical="center"/>
    </xf>
    <xf numFmtId="0" fontId="13" fillId="0" borderId="46" xfId="2" applyFont="1" applyBorder="1" applyAlignment="1">
      <alignment horizontal="center"/>
    </xf>
    <xf numFmtId="0" fontId="10" fillId="0" borderId="47" xfId="2" applyFont="1" applyBorder="1" applyAlignment="1">
      <alignment horizontal="right"/>
    </xf>
    <xf numFmtId="167" fontId="10" fillId="0" borderId="47" xfId="2" applyNumberFormat="1" applyFont="1" applyBorder="1" applyAlignment="1">
      <alignment horizontal="right"/>
    </xf>
    <xf numFmtId="168" fontId="10" fillId="0" borderId="47" xfId="2" applyNumberFormat="1" applyFont="1" applyBorder="1"/>
    <xf numFmtId="10" fontId="10" fillId="2" borderId="47" xfId="3" applyNumberFormat="1" applyFont="1" applyFill="1" applyBorder="1" applyAlignment="1">
      <alignment horizontal="center"/>
    </xf>
    <xf numFmtId="4" fontId="9" fillId="0" borderId="47" xfId="2" applyNumberFormat="1" applyBorder="1"/>
    <xf numFmtId="10" fontId="9" fillId="2" borderId="48" xfId="3" applyNumberFormat="1" applyFont="1" applyFill="1" applyBorder="1" applyAlignment="1">
      <alignment horizontal="center"/>
    </xf>
    <xf numFmtId="0" fontId="13" fillId="0" borderId="49" xfId="2" applyFont="1" applyBorder="1" applyAlignment="1">
      <alignment horizontal="center"/>
    </xf>
    <xf numFmtId="0" fontId="13" fillId="0" borderId="50" xfId="2" applyFont="1" applyBorder="1"/>
    <xf numFmtId="4" fontId="10" fillId="0" borderId="50" xfId="2" applyNumberFormat="1" applyFont="1" applyBorder="1" applyAlignment="1">
      <alignment horizontal="right"/>
    </xf>
    <xf numFmtId="168" fontId="10" fillId="0" borderId="50" xfId="3" applyNumberFormat="1" applyFont="1" applyBorder="1"/>
    <xf numFmtId="10" fontId="10" fillId="2" borderId="51" xfId="3" applyNumberFormat="1" applyFont="1" applyFill="1" applyBorder="1" applyAlignment="1">
      <alignment horizontal="center"/>
    </xf>
    <xf numFmtId="4" fontId="9" fillId="0" borderId="50" xfId="3" applyNumberFormat="1" applyFont="1" applyBorder="1"/>
    <xf numFmtId="10" fontId="9" fillId="2" borderId="52" xfId="3" applyNumberFormat="1" applyFont="1" applyFill="1" applyBorder="1" applyAlignment="1">
      <alignment horizont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5" borderId="1" xfId="1" applyFont="1" applyFill="1" applyBorder="1" applyAlignment="1">
      <alignment wrapText="1"/>
    </xf>
    <xf numFmtId="0" fontId="0" fillId="5" borderId="0" xfId="0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right"/>
    </xf>
    <xf numFmtId="44" fontId="0" fillId="0" borderId="0" xfId="0" applyNumberFormat="1" applyAlignment="1">
      <alignment horizontal="right"/>
    </xf>
    <xf numFmtId="0" fontId="3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165" fontId="3" fillId="0" borderId="13" xfId="0" applyNumberFormat="1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10" fillId="0" borderId="39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/>
    </xf>
    <xf numFmtId="0" fontId="11" fillId="0" borderId="20" xfId="2" applyFont="1" applyBorder="1" applyAlignment="1">
      <alignment horizontal="center"/>
    </xf>
    <xf numFmtId="0" fontId="11" fillId="0" borderId="21" xfId="2" applyFont="1" applyBorder="1" applyAlignment="1">
      <alignment horizontal="center"/>
    </xf>
    <xf numFmtId="0" fontId="10" fillId="7" borderId="25" xfId="2" applyFont="1" applyFill="1" applyBorder="1" applyAlignment="1">
      <alignment horizontal="center" vertical="center"/>
    </xf>
    <xf numFmtId="0" fontId="10" fillId="7" borderId="26" xfId="2" applyFont="1" applyFill="1" applyBorder="1" applyAlignment="1">
      <alignment horizontal="center" vertical="center"/>
    </xf>
    <xf numFmtId="0" fontId="10" fillId="7" borderId="27" xfId="2" applyFont="1" applyFill="1" applyBorder="1" applyAlignment="1">
      <alignment horizontal="center" vertical="center"/>
    </xf>
    <xf numFmtId="0" fontId="10" fillId="7" borderId="28" xfId="2" applyFont="1" applyFill="1" applyBorder="1" applyAlignment="1">
      <alignment horizontal="center" vertical="center"/>
    </xf>
    <xf numFmtId="0" fontId="10" fillId="7" borderId="0" xfId="2" applyFont="1" applyFill="1" applyAlignment="1">
      <alignment horizontal="center" vertical="center"/>
    </xf>
    <xf numFmtId="0" fontId="10" fillId="7" borderId="29" xfId="2" applyFont="1" applyFill="1" applyBorder="1" applyAlignment="1">
      <alignment horizontal="center" vertical="center"/>
    </xf>
    <xf numFmtId="0" fontId="10" fillId="7" borderId="30" xfId="2" applyFont="1" applyFill="1" applyBorder="1" applyAlignment="1">
      <alignment horizontal="center" vertical="center"/>
    </xf>
    <xf numFmtId="0" fontId="10" fillId="7" borderId="31" xfId="2" applyFont="1" applyFill="1" applyBorder="1" applyAlignment="1">
      <alignment horizontal="center" vertical="center"/>
    </xf>
    <xf numFmtId="0" fontId="10" fillId="7" borderId="32" xfId="2" applyFont="1" applyFill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0" borderId="35" xfId="2" applyFont="1" applyBorder="1" applyAlignment="1">
      <alignment horizontal="center" vertical="center"/>
    </xf>
    <xf numFmtId="0" fontId="10" fillId="0" borderId="33" xfId="2" applyFont="1" applyBorder="1" applyAlignment="1">
      <alignment horizontal="center" vertical="center"/>
    </xf>
    <xf numFmtId="0" fontId="10" fillId="0" borderId="36" xfId="2" applyFont="1" applyBorder="1" applyAlignment="1">
      <alignment horizontal="center" vertical="center"/>
    </xf>
    <xf numFmtId="0" fontId="10" fillId="0" borderId="34" xfId="2" applyFont="1" applyBorder="1" applyAlignment="1">
      <alignment horizontal="center" vertical="center" wrapText="1"/>
    </xf>
    <xf numFmtId="0" fontId="10" fillId="0" borderId="37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38" xfId="2" applyFont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D5573C16-A93B-4CCE-ACC6-0CE3B4A12908}"/>
    <cellStyle name="Normal 3" xfId="2" xr:uid="{AB91236A-0DEA-4065-8D47-06468F80A52C}"/>
    <cellStyle name="Porcentagem 4" xfId="3" xr:uid="{5DF1AEB0-EBF2-4FDC-B9BF-18157FB64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6C6B-2C96-4390-AD97-7BF1CD416802}">
  <sheetPr>
    <pageSetUpPr fitToPage="1"/>
  </sheetPr>
  <dimension ref="A1:M636"/>
  <sheetViews>
    <sheetView tabSelected="1" zoomScale="90" zoomScaleNormal="90" workbookViewId="0">
      <selection activeCell="L14" sqref="L14"/>
    </sheetView>
  </sheetViews>
  <sheetFormatPr defaultColWidth="8.85546875" defaultRowHeight="15" x14ac:dyDescent="0.25"/>
  <cols>
    <col min="1" max="1" width="14.140625" style="56" customWidth="1"/>
    <col min="2" max="2" width="13.5703125" style="37" customWidth="1"/>
    <col min="3" max="3" width="12.85546875" style="2" customWidth="1"/>
    <col min="4" max="4" width="66.28515625" style="2" customWidth="1"/>
    <col min="5" max="5" width="14.42578125" style="2" customWidth="1"/>
    <col min="6" max="6" width="10.85546875" style="2" customWidth="1"/>
    <col min="7" max="7" width="16.85546875" style="2" customWidth="1"/>
    <col min="8" max="8" width="14.5703125" style="2" customWidth="1"/>
    <col min="9" max="9" width="16.42578125" style="2" customWidth="1"/>
    <col min="10" max="10" width="17.28515625" style="2" bestFit="1" customWidth="1"/>
    <col min="11" max="11" width="22.28515625" style="2" customWidth="1"/>
    <col min="12" max="12" width="14.85546875" style="2" bestFit="1" customWidth="1"/>
    <col min="13" max="16384" width="8.85546875" style="2"/>
  </cols>
  <sheetData>
    <row r="1" spans="1:12" ht="14.45" customHeight="1" x14ac:dyDescent="0.25">
      <c r="A1" s="168" t="s">
        <v>91</v>
      </c>
      <c r="B1" s="169"/>
      <c r="C1" s="169"/>
      <c r="D1" s="170"/>
      <c r="E1" s="10" t="s">
        <v>54</v>
      </c>
      <c r="F1" s="11"/>
      <c r="G1" s="12"/>
      <c r="H1" s="12"/>
      <c r="I1" s="13"/>
      <c r="J1" s="13"/>
      <c r="K1" s="14"/>
    </row>
    <row r="2" spans="1:12" ht="14.45" customHeight="1" x14ac:dyDescent="0.25">
      <c r="A2" s="171"/>
      <c r="B2" s="172"/>
      <c r="C2" s="172"/>
      <c r="D2" s="173"/>
      <c r="E2" s="15" t="s">
        <v>67</v>
      </c>
      <c r="F2" s="16"/>
      <c r="G2" s="17"/>
      <c r="H2" s="15"/>
      <c r="I2" s="18"/>
      <c r="J2" s="18"/>
      <c r="K2" s="19"/>
    </row>
    <row r="3" spans="1:12" ht="14.45" customHeight="1" x14ac:dyDescent="0.25">
      <c r="A3" s="171"/>
      <c r="B3" s="172"/>
      <c r="C3" s="172"/>
      <c r="D3" s="173"/>
      <c r="E3" s="15" t="s">
        <v>53</v>
      </c>
      <c r="F3" s="20">
        <v>0.27029999999999998</v>
      </c>
      <c r="G3" s="21" t="s">
        <v>27</v>
      </c>
      <c r="H3" s="22"/>
      <c r="I3" s="23"/>
      <c r="J3" s="21"/>
      <c r="K3" s="24"/>
    </row>
    <row r="4" spans="1:12" ht="15" customHeight="1" x14ac:dyDescent="0.25">
      <c r="A4" s="171"/>
      <c r="B4" s="172"/>
      <c r="C4" s="172"/>
      <c r="D4" s="173"/>
      <c r="E4" s="15" t="s">
        <v>87</v>
      </c>
      <c r="F4" s="25"/>
      <c r="G4" s="26"/>
      <c r="H4" s="27" t="s">
        <v>68</v>
      </c>
      <c r="I4" s="16"/>
      <c r="J4" s="18"/>
      <c r="K4" s="28"/>
    </row>
    <row r="5" spans="1:12" ht="14.45" customHeight="1" x14ac:dyDescent="0.25">
      <c r="A5" s="174"/>
      <c r="B5" s="175"/>
      <c r="C5" s="175"/>
      <c r="D5" s="176"/>
      <c r="E5" s="29"/>
      <c r="F5" s="29"/>
      <c r="G5" s="29"/>
      <c r="H5" s="29"/>
      <c r="I5" s="29"/>
      <c r="J5" s="29"/>
      <c r="K5" s="30"/>
    </row>
    <row r="6" spans="1:12" ht="15" customHeight="1" x14ac:dyDescent="0.25">
      <c r="A6" s="138" t="s">
        <v>0</v>
      </c>
      <c r="B6" s="139"/>
      <c r="C6" s="139"/>
      <c r="D6" s="139"/>
      <c r="E6" s="139"/>
      <c r="F6" s="139"/>
      <c r="G6" s="139"/>
      <c r="H6" s="139"/>
      <c r="I6" s="139"/>
      <c r="J6" s="139"/>
      <c r="K6" s="140"/>
    </row>
    <row r="7" spans="1:12" x14ac:dyDescent="0.25">
      <c r="A7" s="141" t="s">
        <v>1</v>
      </c>
      <c r="B7" s="125" t="s">
        <v>2</v>
      </c>
      <c r="C7" s="142" t="s">
        <v>3</v>
      </c>
      <c r="D7" s="125" t="s">
        <v>4</v>
      </c>
      <c r="E7" s="125" t="s">
        <v>6</v>
      </c>
      <c r="F7" s="143" t="s">
        <v>5</v>
      </c>
      <c r="G7" s="125" t="s">
        <v>7</v>
      </c>
      <c r="H7" s="125"/>
      <c r="I7" s="126" t="s">
        <v>8</v>
      </c>
      <c r="J7" s="126"/>
      <c r="K7" s="126" t="s">
        <v>8</v>
      </c>
    </row>
    <row r="8" spans="1:12" x14ac:dyDescent="0.25">
      <c r="A8" s="141"/>
      <c r="B8" s="125"/>
      <c r="C8" s="142"/>
      <c r="D8" s="125"/>
      <c r="E8" s="125"/>
      <c r="F8" s="143"/>
      <c r="G8" s="3" t="s">
        <v>10</v>
      </c>
      <c r="H8" s="3" t="s">
        <v>11</v>
      </c>
      <c r="I8" s="5" t="s">
        <v>10</v>
      </c>
      <c r="J8" s="5" t="s">
        <v>11</v>
      </c>
      <c r="K8" s="126"/>
    </row>
    <row r="9" spans="1:12" ht="15.75" x14ac:dyDescent="0.25">
      <c r="A9" s="7" t="s">
        <v>12</v>
      </c>
      <c r="B9" s="135" t="s">
        <v>77</v>
      </c>
      <c r="C9" s="136"/>
      <c r="D9" s="136"/>
      <c r="E9" s="136"/>
      <c r="F9" s="136"/>
      <c r="G9" s="136"/>
      <c r="H9" s="136"/>
      <c r="I9" s="136"/>
      <c r="J9" s="137"/>
      <c r="K9" s="4">
        <f>K10+K21+K25</f>
        <v>0</v>
      </c>
    </row>
    <row r="10" spans="1:12" s="36" customFormat="1" x14ac:dyDescent="0.25">
      <c r="A10" s="51" t="s">
        <v>13</v>
      </c>
      <c r="B10" s="31" t="s">
        <v>13</v>
      </c>
      <c r="C10" s="32"/>
      <c r="D10" s="33" t="s">
        <v>69</v>
      </c>
      <c r="E10" s="34"/>
      <c r="F10" s="34"/>
      <c r="G10" s="34"/>
      <c r="H10" s="34"/>
      <c r="I10" s="35">
        <f>SUM(I11:I20)</f>
        <v>0</v>
      </c>
      <c r="J10" s="35">
        <f>SUM(J11:J20)</f>
        <v>0</v>
      </c>
      <c r="K10" s="35">
        <f>SUM(I10:J10)</f>
        <v>0</v>
      </c>
    </row>
    <row r="11" spans="1:12" s="36" customFormat="1" ht="30" x14ac:dyDescent="0.25">
      <c r="A11" s="52" t="s">
        <v>14</v>
      </c>
      <c r="B11" s="42" t="s">
        <v>26</v>
      </c>
      <c r="C11" s="109" t="s">
        <v>56</v>
      </c>
      <c r="D11" s="50" t="s">
        <v>55</v>
      </c>
      <c r="E11" s="37" t="s">
        <v>28</v>
      </c>
      <c r="F11" s="37">
        <v>85.2</v>
      </c>
      <c r="G11" s="38"/>
      <c r="H11" s="38"/>
      <c r="I11" s="39">
        <f t="shared" ref="I11:I28" si="0">F11*G11</f>
        <v>0</v>
      </c>
      <c r="J11" s="39">
        <f t="shared" ref="J11:J28" si="1">F11*H11</f>
        <v>0</v>
      </c>
      <c r="K11" s="39">
        <f t="shared" ref="K11:K28" si="2">SUM(I11:J11)</f>
        <v>0</v>
      </c>
    </row>
    <row r="12" spans="1:12" s="36" customFormat="1" x14ac:dyDescent="0.25">
      <c r="A12" s="52" t="s">
        <v>15</v>
      </c>
      <c r="B12" s="112" t="s">
        <v>26</v>
      </c>
      <c r="C12" s="113">
        <v>93382</v>
      </c>
      <c r="D12" s="114" t="s">
        <v>70</v>
      </c>
      <c r="E12" s="115" t="s">
        <v>31</v>
      </c>
      <c r="F12" s="115">
        <v>29.2</v>
      </c>
      <c r="G12" s="116"/>
      <c r="H12" s="116"/>
      <c r="I12" s="39">
        <f t="shared" si="0"/>
        <v>0</v>
      </c>
      <c r="J12" s="39">
        <f t="shared" si="1"/>
        <v>0</v>
      </c>
      <c r="K12" s="39">
        <f t="shared" si="2"/>
        <v>0</v>
      </c>
    </row>
    <row r="13" spans="1:12" s="36" customFormat="1" ht="75" x14ac:dyDescent="0.25">
      <c r="A13" s="52" t="s">
        <v>16</v>
      </c>
      <c r="B13" s="42" t="s">
        <v>26</v>
      </c>
      <c r="C13" s="109" t="s">
        <v>58</v>
      </c>
      <c r="D13" s="50" t="s">
        <v>57</v>
      </c>
      <c r="E13" s="37" t="s">
        <v>28</v>
      </c>
      <c r="F13" s="37">
        <v>31.63</v>
      </c>
      <c r="G13" s="38"/>
      <c r="H13" s="38"/>
      <c r="I13" s="39">
        <f t="shared" si="0"/>
        <v>0</v>
      </c>
      <c r="J13" s="39">
        <f t="shared" si="1"/>
        <v>0</v>
      </c>
      <c r="K13" s="39">
        <f t="shared" si="2"/>
        <v>0</v>
      </c>
      <c r="L13" s="45"/>
    </row>
    <row r="14" spans="1:12" s="36" customFormat="1" ht="45" x14ac:dyDescent="0.25">
      <c r="A14" s="52" t="s">
        <v>80</v>
      </c>
      <c r="B14" s="42" t="s">
        <v>26</v>
      </c>
      <c r="C14" s="109" t="s">
        <v>60</v>
      </c>
      <c r="D14" s="50" t="s">
        <v>59</v>
      </c>
      <c r="E14" s="37" t="s">
        <v>28</v>
      </c>
      <c r="F14" s="37">
        <v>85.2</v>
      </c>
      <c r="G14" s="38"/>
      <c r="H14" s="38"/>
      <c r="I14" s="39">
        <f t="shared" si="0"/>
        <v>0</v>
      </c>
      <c r="J14" s="39">
        <f t="shared" si="1"/>
        <v>0</v>
      </c>
      <c r="K14" s="39">
        <f t="shared" si="2"/>
        <v>0</v>
      </c>
    </row>
    <row r="15" spans="1:12" s="36" customFormat="1" ht="30" x14ac:dyDescent="0.25">
      <c r="A15" s="52" t="s">
        <v>81</v>
      </c>
      <c r="B15" s="42" t="s">
        <v>26</v>
      </c>
      <c r="C15" s="109" t="s">
        <v>61</v>
      </c>
      <c r="D15" s="50" t="s">
        <v>34</v>
      </c>
      <c r="E15" s="37" t="s">
        <v>31</v>
      </c>
      <c r="F15" s="37">
        <v>4.71</v>
      </c>
      <c r="G15" s="38"/>
      <c r="H15" s="38"/>
      <c r="I15" s="39">
        <f t="shared" si="0"/>
        <v>0</v>
      </c>
      <c r="J15" s="39">
        <f t="shared" si="1"/>
        <v>0</v>
      </c>
      <c r="K15" s="39">
        <f t="shared" si="2"/>
        <v>0</v>
      </c>
    </row>
    <row r="16" spans="1:12" s="36" customFormat="1" ht="45" x14ac:dyDescent="0.25">
      <c r="A16" s="52" t="s">
        <v>83</v>
      </c>
      <c r="B16" s="42" t="s">
        <v>26</v>
      </c>
      <c r="C16" s="43" t="s">
        <v>33</v>
      </c>
      <c r="D16" s="6" t="s">
        <v>32</v>
      </c>
      <c r="E16" s="37" t="s">
        <v>28</v>
      </c>
      <c r="F16" s="37">
        <v>33</v>
      </c>
      <c r="G16" s="38"/>
      <c r="H16" s="38"/>
      <c r="I16" s="39">
        <f t="shared" ref="I16" si="3">F16*G16</f>
        <v>0</v>
      </c>
      <c r="J16" s="39">
        <f t="shared" ref="J16" si="4">F16*H16</f>
        <v>0</v>
      </c>
      <c r="K16" s="39">
        <f t="shared" ref="K16" si="5">SUM(I16:J16)</f>
        <v>0</v>
      </c>
    </row>
    <row r="17" spans="1:12" s="36" customFormat="1" ht="45" x14ac:dyDescent="0.25">
      <c r="A17" s="52" t="s">
        <v>82</v>
      </c>
      <c r="B17" s="42" t="s">
        <v>26</v>
      </c>
      <c r="C17" s="110">
        <v>87893</v>
      </c>
      <c r="D17" s="6" t="s">
        <v>35</v>
      </c>
      <c r="E17" s="37" t="s">
        <v>28</v>
      </c>
      <c r="F17" s="37">
        <v>71.48</v>
      </c>
      <c r="G17" s="38"/>
      <c r="H17" s="38"/>
      <c r="I17" s="39">
        <f t="shared" ref="I17:I20" si="6">F17*G17</f>
        <v>0</v>
      </c>
      <c r="J17" s="39">
        <f t="shared" ref="J17:J20" si="7">F17*H17</f>
        <v>0</v>
      </c>
      <c r="K17" s="39">
        <f t="shared" ref="K17:K20" si="8">SUM(I17:J17)</f>
        <v>0</v>
      </c>
    </row>
    <row r="18" spans="1:12" s="36" customFormat="1" ht="60" x14ac:dyDescent="0.25">
      <c r="A18" s="52" t="s">
        <v>84</v>
      </c>
      <c r="B18" s="42" t="s">
        <v>26</v>
      </c>
      <c r="C18" s="111">
        <v>87792</v>
      </c>
      <c r="D18" s="6" t="s">
        <v>36</v>
      </c>
      <c r="E18" s="37" t="s">
        <v>28</v>
      </c>
      <c r="F18" s="37">
        <v>71.48</v>
      </c>
      <c r="G18" s="38"/>
      <c r="H18" s="38"/>
      <c r="I18" s="39">
        <f t="shared" si="6"/>
        <v>0</v>
      </c>
      <c r="J18" s="39">
        <f t="shared" si="7"/>
        <v>0</v>
      </c>
      <c r="K18" s="39">
        <f t="shared" si="8"/>
        <v>0</v>
      </c>
    </row>
    <row r="19" spans="1:12" s="36" customFormat="1" ht="30" x14ac:dyDescent="0.25">
      <c r="A19" s="52" t="s">
        <v>85</v>
      </c>
      <c r="B19" s="42" t="s">
        <v>26</v>
      </c>
      <c r="C19" s="117">
        <v>88485</v>
      </c>
      <c r="D19" s="6" t="s">
        <v>73</v>
      </c>
      <c r="E19" s="37" t="s">
        <v>28</v>
      </c>
      <c r="F19" s="37">
        <v>71.48</v>
      </c>
      <c r="G19" s="38"/>
      <c r="H19" s="38"/>
      <c r="I19" s="39">
        <f t="shared" si="6"/>
        <v>0</v>
      </c>
      <c r="J19" s="39">
        <f t="shared" si="7"/>
        <v>0</v>
      </c>
      <c r="K19" s="39">
        <f t="shared" si="8"/>
        <v>0</v>
      </c>
    </row>
    <row r="20" spans="1:12" s="36" customFormat="1" ht="30" x14ac:dyDescent="0.25">
      <c r="A20" s="52" t="s">
        <v>86</v>
      </c>
      <c r="B20" s="42" t="s">
        <v>26</v>
      </c>
      <c r="C20" s="9">
        <v>88489</v>
      </c>
      <c r="D20" s="118" t="s">
        <v>74</v>
      </c>
      <c r="E20" s="37" t="s">
        <v>28</v>
      </c>
      <c r="F20" s="37">
        <v>71.48</v>
      </c>
      <c r="G20" s="38"/>
      <c r="H20" s="38"/>
      <c r="I20" s="39">
        <f t="shared" si="6"/>
        <v>0</v>
      </c>
      <c r="J20" s="39">
        <f t="shared" si="7"/>
        <v>0</v>
      </c>
      <c r="K20" s="39">
        <f t="shared" si="8"/>
        <v>0</v>
      </c>
    </row>
    <row r="21" spans="1:12" s="36" customFormat="1" x14ac:dyDescent="0.25">
      <c r="A21" s="51" t="s">
        <v>17</v>
      </c>
      <c r="B21" s="31" t="s">
        <v>17</v>
      </c>
      <c r="C21" s="32"/>
      <c r="D21" s="34" t="s">
        <v>62</v>
      </c>
      <c r="E21" s="31"/>
      <c r="F21" s="31"/>
      <c r="G21" s="40"/>
      <c r="H21" s="40"/>
      <c r="I21" s="35">
        <f>SUM(I22:I24)</f>
        <v>0</v>
      </c>
      <c r="J21" s="35">
        <f>SUM(J22:J24)</f>
        <v>0</v>
      </c>
      <c r="K21" s="35">
        <f t="shared" si="2"/>
        <v>0</v>
      </c>
    </row>
    <row r="22" spans="1:12" s="36" customFormat="1" ht="30" x14ac:dyDescent="0.25">
      <c r="A22" s="52" t="s">
        <v>18</v>
      </c>
      <c r="B22" s="42" t="s">
        <v>26</v>
      </c>
      <c r="C22" s="108" t="s">
        <v>64</v>
      </c>
      <c r="D22" s="50" t="s">
        <v>63</v>
      </c>
      <c r="E22" s="37" t="s">
        <v>28</v>
      </c>
      <c r="F22" s="37">
        <v>3.85</v>
      </c>
      <c r="G22" s="38"/>
      <c r="H22" s="38"/>
      <c r="I22" s="39">
        <f t="shared" si="0"/>
        <v>0</v>
      </c>
      <c r="J22" s="39">
        <f t="shared" si="1"/>
        <v>0</v>
      </c>
      <c r="K22" s="39">
        <f t="shared" si="2"/>
        <v>0</v>
      </c>
      <c r="L22" s="45"/>
    </row>
    <row r="23" spans="1:12" s="36" customFormat="1" ht="45" x14ac:dyDescent="0.25">
      <c r="A23" s="52" t="s">
        <v>19</v>
      </c>
      <c r="B23" s="42" t="s">
        <v>26</v>
      </c>
      <c r="C23" s="8">
        <v>87893</v>
      </c>
      <c r="D23" s="6" t="s">
        <v>35</v>
      </c>
      <c r="E23" s="37" t="s">
        <v>28</v>
      </c>
      <c r="F23" s="37">
        <v>3.85</v>
      </c>
      <c r="G23" s="38"/>
      <c r="H23" s="38"/>
      <c r="I23" s="39">
        <f t="shared" si="0"/>
        <v>0</v>
      </c>
      <c r="J23" s="39">
        <f t="shared" si="1"/>
        <v>0</v>
      </c>
      <c r="K23" s="39">
        <f t="shared" si="2"/>
        <v>0</v>
      </c>
    </row>
    <row r="24" spans="1:12" s="36" customFormat="1" ht="60" x14ac:dyDescent="0.25">
      <c r="A24" s="52" t="s">
        <v>20</v>
      </c>
      <c r="B24" s="42" t="s">
        <v>26</v>
      </c>
      <c r="C24" s="9">
        <v>87792</v>
      </c>
      <c r="D24" s="6" t="s">
        <v>36</v>
      </c>
      <c r="E24" s="37" t="s">
        <v>28</v>
      </c>
      <c r="F24" s="37">
        <v>3.85</v>
      </c>
      <c r="G24" s="38"/>
      <c r="H24" s="38"/>
      <c r="I24" s="39">
        <f t="shared" si="0"/>
        <v>0</v>
      </c>
      <c r="J24" s="39">
        <f t="shared" si="1"/>
        <v>0</v>
      </c>
      <c r="K24" s="39">
        <f t="shared" si="2"/>
        <v>0</v>
      </c>
    </row>
    <row r="25" spans="1:12" s="36" customFormat="1" x14ac:dyDescent="0.25">
      <c r="A25" s="51" t="s">
        <v>21</v>
      </c>
      <c r="B25" s="31" t="s">
        <v>21</v>
      </c>
      <c r="C25" s="32"/>
      <c r="D25" s="34" t="s">
        <v>65</v>
      </c>
      <c r="E25" s="31"/>
      <c r="F25" s="31"/>
      <c r="G25" s="40"/>
      <c r="H25" s="40"/>
      <c r="I25" s="35">
        <f>SUM(I26:I28)</f>
        <v>0</v>
      </c>
      <c r="J25" s="35">
        <f>SUM(J26:J28)</f>
        <v>0</v>
      </c>
      <c r="K25" s="35">
        <f t="shared" si="2"/>
        <v>0</v>
      </c>
    </row>
    <row r="26" spans="1:12" s="36" customFormat="1" x14ac:dyDescent="0.25">
      <c r="A26" s="52" t="s">
        <v>22</v>
      </c>
      <c r="B26" s="42" t="s">
        <v>29</v>
      </c>
      <c r="C26" s="109" t="s">
        <v>30</v>
      </c>
      <c r="D26" s="50" t="s">
        <v>89</v>
      </c>
      <c r="E26" s="37" t="s">
        <v>6</v>
      </c>
      <c r="F26" s="37">
        <v>2</v>
      </c>
      <c r="G26" s="38"/>
      <c r="H26" s="38"/>
      <c r="I26" s="39">
        <f t="shared" si="0"/>
        <v>0</v>
      </c>
      <c r="J26" s="39">
        <f t="shared" si="1"/>
        <v>0</v>
      </c>
      <c r="K26" s="39">
        <f t="shared" si="2"/>
        <v>0</v>
      </c>
      <c r="L26" s="45"/>
    </row>
    <row r="27" spans="1:12" s="36" customFormat="1" ht="30" x14ac:dyDescent="0.25">
      <c r="A27" s="52" t="s">
        <v>23</v>
      </c>
      <c r="B27" s="42" t="s">
        <v>29</v>
      </c>
      <c r="C27" s="109" t="s">
        <v>37</v>
      </c>
      <c r="D27" s="50" t="s">
        <v>90</v>
      </c>
      <c r="E27" s="37" t="s">
        <v>28</v>
      </c>
      <c r="F27" s="37">
        <v>5.14</v>
      </c>
      <c r="G27" s="38"/>
      <c r="H27" s="38"/>
      <c r="I27" s="39">
        <f t="shared" si="0"/>
        <v>0</v>
      </c>
      <c r="J27" s="39">
        <f t="shared" si="1"/>
        <v>0</v>
      </c>
      <c r="K27" s="39">
        <f t="shared" si="2"/>
        <v>0</v>
      </c>
    </row>
    <row r="28" spans="1:12" s="36" customFormat="1" ht="45" x14ac:dyDescent="0.25">
      <c r="A28" s="52" t="s">
        <v>24</v>
      </c>
      <c r="B28" s="42" t="s">
        <v>29</v>
      </c>
      <c r="C28" s="109" t="s">
        <v>38</v>
      </c>
      <c r="D28" s="50" t="s">
        <v>66</v>
      </c>
      <c r="E28" s="37" t="s">
        <v>28</v>
      </c>
      <c r="F28" s="37">
        <v>1.36</v>
      </c>
      <c r="G28" s="38"/>
      <c r="H28" s="38"/>
      <c r="I28" s="39">
        <f t="shared" si="0"/>
        <v>0</v>
      </c>
      <c r="J28" s="39">
        <f t="shared" si="1"/>
        <v>0</v>
      </c>
      <c r="K28" s="39">
        <f t="shared" si="2"/>
        <v>0</v>
      </c>
    </row>
    <row r="29" spans="1:12" s="36" customFormat="1" ht="15.75" x14ac:dyDescent="0.25">
      <c r="A29" s="53" t="s">
        <v>25</v>
      </c>
      <c r="B29" s="132" t="s">
        <v>78</v>
      </c>
      <c r="C29" s="133"/>
      <c r="D29" s="133"/>
      <c r="E29" s="133"/>
      <c r="F29" s="133"/>
      <c r="G29" s="133"/>
      <c r="H29" s="133"/>
      <c r="I29" s="133"/>
      <c r="J29" s="134"/>
      <c r="K29" s="41">
        <f>K30</f>
        <v>0</v>
      </c>
    </row>
    <row r="30" spans="1:12" s="36" customFormat="1" ht="15.75" thickBot="1" x14ac:dyDescent="0.3">
      <c r="A30" s="54" t="s">
        <v>79</v>
      </c>
      <c r="B30" s="47" t="s">
        <v>29</v>
      </c>
      <c r="C30" s="47" t="s">
        <v>38</v>
      </c>
      <c r="D30" s="46" t="s">
        <v>71</v>
      </c>
      <c r="E30" s="47" t="s">
        <v>72</v>
      </c>
      <c r="F30" s="47">
        <v>30</v>
      </c>
      <c r="G30" s="47"/>
      <c r="H30" s="49"/>
      <c r="I30" s="48">
        <f t="shared" ref="I30" si="9">F30*G30</f>
        <v>0</v>
      </c>
      <c r="J30" s="48">
        <f t="shared" ref="J30" si="10">F30*H30</f>
        <v>0</v>
      </c>
      <c r="K30" s="48">
        <f t="shared" ref="K30" si="11">SUM(I30:J30)</f>
        <v>0</v>
      </c>
    </row>
    <row r="31" spans="1:12" s="36" customFormat="1" ht="15" customHeight="1" thickBot="1" x14ac:dyDescent="0.3">
      <c r="A31" s="129" t="s">
        <v>41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1"/>
    </row>
    <row r="32" spans="1:12" s="36" customFormat="1" x14ac:dyDescent="0.25">
      <c r="A32" s="55"/>
    </row>
    <row r="33" spans="1:11" ht="15.75" x14ac:dyDescent="0.25">
      <c r="B33" s="2"/>
      <c r="I33" s="36"/>
      <c r="J33" s="1" t="s">
        <v>9</v>
      </c>
      <c r="K33" s="44">
        <f>K9+K29</f>
        <v>0</v>
      </c>
    </row>
    <row r="34" spans="1:11" x14ac:dyDescent="0.25">
      <c r="B34" s="2"/>
      <c r="I34" s="36"/>
      <c r="J34" s="36"/>
      <c r="K34" s="36"/>
    </row>
    <row r="35" spans="1:11" x14ac:dyDescent="0.25">
      <c r="B35" s="2"/>
      <c r="J35" s="127" t="s">
        <v>88</v>
      </c>
      <c r="K35" s="127"/>
    </row>
    <row r="36" spans="1:11" x14ac:dyDescent="0.25">
      <c r="B36" s="2"/>
    </row>
    <row r="37" spans="1:11" x14ac:dyDescent="0.25">
      <c r="A37" s="55"/>
      <c r="B37" s="2"/>
      <c r="D37" s="36"/>
      <c r="E37" s="36"/>
      <c r="F37" s="36"/>
      <c r="G37" s="36"/>
      <c r="H37" s="36"/>
    </row>
    <row r="38" spans="1:11" x14ac:dyDescent="0.25">
      <c r="A38" s="55"/>
      <c r="B38" s="2"/>
      <c r="D38" s="36"/>
      <c r="E38" s="36"/>
      <c r="F38" s="36"/>
      <c r="G38" s="36" t="s">
        <v>39</v>
      </c>
      <c r="H38" s="36"/>
    </row>
    <row r="39" spans="1:11" x14ac:dyDescent="0.25">
      <c r="A39" s="55"/>
      <c r="B39" s="2"/>
      <c r="D39" s="36"/>
      <c r="E39" s="36"/>
      <c r="F39" s="36"/>
      <c r="G39" s="36"/>
      <c r="H39" s="36"/>
    </row>
    <row r="40" spans="1:11" x14ac:dyDescent="0.25">
      <c r="B40" s="2"/>
    </row>
    <row r="41" spans="1:11" x14ac:dyDescent="0.25">
      <c r="B41" s="2"/>
      <c r="J41" s="128"/>
      <c r="K41" s="128"/>
    </row>
    <row r="42" spans="1:11" x14ac:dyDescent="0.25">
      <c r="B42" s="2"/>
      <c r="J42" s="127"/>
      <c r="K42" s="127"/>
    </row>
    <row r="43" spans="1:11" x14ac:dyDescent="0.25">
      <c r="B43" s="2"/>
    </row>
    <row r="44" spans="1:11" x14ac:dyDescent="0.25">
      <c r="B44" s="2"/>
    </row>
    <row r="45" spans="1:11" x14ac:dyDescent="0.25">
      <c r="B45" s="2"/>
    </row>
    <row r="46" spans="1:11" x14ac:dyDescent="0.25">
      <c r="B46" s="2"/>
    </row>
    <row r="47" spans="1:11" x14ac:dyDescent="0.25">
      <c r="B47" s="2"/>
    </row>
    <row r="48" spans="1:11" x14ac:dyDescent="0.25">
      <c r="B48" s="2"/>
    </row>
    <row r="49" spans="2:13" x14ac:dyDescent="0.25">
      <c r="B49" s="2"/>
    </row>
    <row r="50" spans="2:13" x14ac:dyDescent="0.25">
      <c r="B50" s="2"/>
    </row>
    <row r="51" spans="2:13" x14ac:dyDescent="0.25">
      <c r="B51" s="2"/>
    </row>
    <row r="52" spans="2:13" x14ac:dyDescent="0.25">
      <c r="B52" s="2"/>
    </row>
    <row r="53" spans="2:13" x14ac:dyDescent="0.25">
      <c r="B53" s="2"/>
    </row>
    <row r="54" spans="2:13" x14ac:dyDescent="0.25">
      <c r="B54" s="2"/>
    </row>
    <row r="55" spans="2:13" x14ac:dyDescent="0.25">
      <c r="B55" s="2"/>
    </row>
    <row r="56" spans="2:13" x14ac:dyDescent="0.25">
      <c r="B56" s="2"/>
      <c r="D56" s="119"/>
      <c r="E56" s="120"/>
      <c r="F56" s="121"/>
      <c r="G56" s="122"/>
      <c r="H56" s="122"/>
      <c r="I56" s="123"/>
      <c r="J56" s="123"/>
      <c r="K56" s="45"/>
      <c r="L56" s="45"/>
      <c r="M56" s="124"/>
    </row>
    <row r="57" spans="2:13" x14ac:dyDescent="0.25">
      <c r="B57" s="2"/>
    </row>
    <row r="58" spans="2:13" x14ac:dyDescent="0.25">
      <c r="B58" s="2"/>
    </row>
    <row r="59" spans="2:13" x14ac:dyDescent="0.25">
      <c r="B59" s="2"/>
    </row>
    <row r="60" spans="2:13" x14ac:dyDescent="0.25">
      <c r="B60" s="2"/>
    </row>
    <row r="61" spans="2:13" x14ac:dyDescent="0.25">
      <c r="B61" s="2"/>
    </row>
    <row r="62" spans="2:13" x14ac:dyDescent="0.25">
      <c r="B62" s="2"/>
    </row>
    <row r="63" spans="2:13" x14ac:dyDescent="0.25">
      <c r="B63" s="2"/>
    </row>
    <row r="64" spans="2:13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  <row r="625" spans="2:2" x14ac:dyDescent="0.25">
      <c r="B625" s="2"/>
    </row>
    <row r="626" spans="2:2" x14ac:dyDescent="0.25">
      <c r="B626" s="2"/>
    </row>
    <row r="627" spans="2:2" x14ac:dyDescent="0.25">
      <c r="B627" s="2"/>
    </row>
    <row r="628" spans="2:2" x14ac:dyDescent="0.25">
      <c r="B628" s="2"/>
    </row>
    <row r="629" spans="2:2" x14ac:dyDescent="0.25">
      <c r="B629" s="2"/>
    </row>
    <row r="630" spans="2:2" x14ac:dyDescent="0.25">
      <c r="B630" s="2"/>
    </row>
    <row r="631" spans="2:2" x14ac:dyDescent="0.25">
      <c r="B631" s="2"/>
    </row>
    <row r="632" spans="2:2" x14ac:dyDescent="0.25">
      <c r="B632" s="2"/>
    </row>
    <row r="633" spans="2:2" x14ac:dyDescent="0.25">
      <c r="B633" s="2"/>
    </row>
    <row r="634" spans="2:2" x14ac:dyDescent="0.25">
      <c r="B634" s="2"/>
    </row>
    <row r="635" spans="2:2" x14ac:dyDescent="0.25">
      <c r="B635" s="2"/>
    </row>
    <row r="636" spans="2:2" x14ac:dyDescent="0.25">
      <c r="B636" s="2"/>
    </row>
  </sheetData>
  <mergeCells count="17">
    <mergeCell ref="A31:K31"/>
    <mergeCell ref="J35:K35"/>
    <mergeCell ref="B29:J29"/>
    <mergeCell ref="B9:J9"/>
    <mergeCell ref="A6:K6"/>
    <mergeCell ref="A7:A8"/>
    <mergeCell ref="B7:B8"/>
    <mergeCell ref="C7:C8"/>
    <mergeCell ref="D7:D8"/>
    <mergeCell ref="E7:E8"/>
    <mergeCell ref="F7:F8"/>
    <mergeCell ref="A1:D5"/>
    <mergeCell ref="G7:H7"/>
    <mergeCell ref="I7:J7"/>
    <mergeCell ref="J42:K42"/>
    <mergeCell ref="K7:K8"/>
    <mergeCell ref="J41:K41"/>
  </mergeCells>
  <phoneticPr fontId="1" type="noConversion"/>
  <pageMargins left="0.511811024" right="0.511811024" top="0.78740157499999996" bottom="0.78740157499999996" header="0.31496062000000002" footer="0.31496062000000002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8B1A-AF28-420B-A985-02D84B13C8C0}">
  <sheetPr>
    <pageSetUpPr fitToPage="1"/>
  </sheetPr>
  <dimension ref="A1:M24"/>
  <sheetViews>
    <sheetView workbookViewId="0">
      <selection activeCell="L25" sqref="L25"/>
    </sheetView>
  </sheetViews>
  <sheetFormatPr defaultRowHeight="15" x14ac:dyDescent="0.25"/>
  <cols>
    <col min="2" max="2" width="36.5703125" bestFit="1" customWidth="1"/>
    <col min="3" max="3" width="19.85546875" bestFit="1" customWidth="1"/>
    <col min="4" max="4" width="13.140625" bestFit="1" customWidth="1"/>
    <col min="5" max="5" width="10.28515625" bestFit="1" customWidth="1"/>
    <col min="6" max="6" width="13.140625" bestFit="1" customWidth="1"/>
    <col min="7" max="7" width="10.28515625" bestFit="1" customWidth="1"/>
    <col min="8" max="8" width="13.140625" bestFit="1" customWidth="1"/>
    <col min="9" max="9" width="9" bestFit="1" customWidth="1"/>
    <col min="10" max="10" width="13.140625" bestFit="1" customWidth="1"/>
    <col min="11" max="11" width="9" bestFit="1" customWidth="1"/>
  </cols>
  <sheetData>
    <row r="1" spans="1:13" x14ac:dyDescent="0.25">
      <c r="A1" s="58"/>
      <c r="B1" s="59"/>
      <c r="C1" s="59"/>
      <c r="D1" s="60"/>
      <c r="E1" s="61"/>
      <c r="F1" s="62"/>
      <c r="G1" s="63"/>
      <c r="H1" s="62"/>
      <c r="I1" s="64"/>
      <c r="J1" s="64"/>
      <c r="K1" s="64"/>
      <c r="L1" s="64"/>
      <c r="M1" s="65"/>
    </row>
    <row r="2" spans="1:13" x14ac:dyDescent="0.25">
      <c r="A2" s="66" t="s">
        <v>75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</row>
    <row r="3" spans="1:13" x14ac:dyDescent="0.25">
      <c r="A3" s="146" t="s">
        <v>76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8"/>
    </row>
    <row r="4" spans="1:13" ht="15.75" thickBot="1" x14ac:dyDescent="0.3">
      <c r="A4" s="69"/>
      <c r="B4" s="70"/>
      <c r="C4" s="71"/>
      <c r="D4" s="72"/>
      <c r="E4" s="73"/>
      <c r="F4" s="74"/>
      <c r="G4" s="75"/>
      <c r="H4" s="74"/>
      <c r="I4" s="75"/>
      <c r="J4" s="75"/>
      <c r="K4" s="75"/>
      <c r="L4" s="75"/>
      <c r="M4" s="76"/>
    </row>
    <row r="5" spans="1:13" x14ac:dyDescent="0.25">
      <c r="A5" s="149" t="s">
        <v>42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1"/>
    </row>
    <row r="6" spans="1:13" x14ac:dyDescent="0.25">
      <c r="A6" s="152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3" ht="15.75" thickBot="1" x14ac:dyDescent="0.3">
      <c r="A7" s="155"/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7"/>
    </row>
    <row r="8" spans="1:13" ht="15.75" thickBot="1" x14ac:dyDescent="0.3">
      <c r="A8" s="158" t="s">
        <v>1</v>
      </c>
      <c r="B8" s="160" t="s">
        <v>43</v>
      </c>
      <c r="C8" s="162" t="s">
        <v>44</v>
      </c>
      <c r="D8" s="164" t="s">
        <v>45</v>
      </c>
      <c r="E8" s="165"/>
      <c r="F8" s="165"/>
      <c r="G8" s="165"/>
      <c r="H8" s="165"/>
      <c r="I8" s="165"/>
      <c r="J8" s="165"/>
      <c r="K8" s="165"/>
      <c r="L8" s="165"/>
      <c r="M8" s="166"/>
    </row>
    <row r="9" spans="1:13" ht="15.75" thickBot="1" x14ac:dyDescent="0.3">
      <c r="A9" s="159"/>
      <c r="B9" s="161"/>
      <c r="C9" s="163"/>
      <c r="D9" s="167" t="s">
        <v>46</v>
      </c>
      <c r="E9" s="145"/>
      <c r="F9" s="144" t="s">
        <v>47</v>
      </c>
      <c r="G9" s="145"/>
      <c r="H9" s="144" t="s">
        <v>48</v>
      </c>
      <c r="I9" s="145"/>
      <c r="J9" s="144" t="s">
        <v>49</v>
      </c>
      <c r="K9" s="145"/>
      <c r="L9" s="144" t="s">
        <v>50</v>
      </c>
      <c r="M9" s="145"/>
    </row>
    <row r="10" spans="1:13" x14ac:dyDescent="0.25">
      <c r="A10" s="77"/>
      <c r="B10" s="78"/>
      <c r="C10" s="79"/>
      <c r="D10" s="80" t="s">
        <v>51</v>
      </c>
      <c r="E10" s="81" t="s">
        <v>52</v>
      </c>
      <c r="F10" s="82"/>
      <c r="G10" s="83"/>
      <c r="H10" s="82"/>
      <c r="I10" s="83"/>
      <c r="J10" s="84"/>
      <c r="K10" s="84"/>
      <c r="L10" s="84"/>
      <c r="M10" s="85"/>
    </row>
    <row r="11" spans="1:13" x14ac:dyDescent="0.25">
      <c r="A11" s="86" t="s">
        <v>12</v>
      </c>
      <c r="B11" s="87" t="s">
        <v>77</v>
      </c>
      <c r="C11" s="88">
        <f>Planilha1!K9</f>
        <v>0</v>
      </c>
      <c r="D11" s="89">
        <f>ROUND(E11*C11,2)</f>
        <v>0</v>
      </c>
      <c r="E11" s="90">
        <v>1</v>
      </c>
      <c r="F11" s="89"/>
      <c r="G11" s="90"/>
      <c r="H11" s="89"/>
      <c r="I11" s="90"/>
      <c r="J11" s="89"/>
      <c r="K11" s="90"/>
      <c r="L11" s="89"/>
      <c r="M11" s="91"/>
    </row>
    <row r="12" spans="1:13" x14ac:dyDescent="0.25">
      <c r="A12" s="86" t="s">
        <v>25</v>
      </c>
      <c r="B12" s="92" t="s">
        <v>40</v>
      </c>
      <c r="C12" s="88">
        <f>Planilha1!K30</f>
        <v>0</v>
      </c>
      <c r="D12" s="89">
        <f>ROUND(E12*C12,2)</f>
        <v>0</v>
      </c>
      <c r="E12" s="90">
        <v>1</v>
      </c>
      <c r="F12" s="89"/>
      <c r="G12" s="90"/>
      <c r="H12" s="89"/>
      <c r="I12" s="90"/>
      <c r="J12" s="89"/>
      <c r="K12" s="90"/>
      <c r="L12" s="89"/>
      <c r="M12" s="91"/>
    </row>
    <row r="13" spans="1:13" x14ac:dyDescent="0.25">
      <c r="A13" s="86"/>
      <c r="B13" s="92"/>
      <c r="C13" s="88"/>
      <c r="D13" s="89"/>
      <c r="E13" s="90"/>
      <c r="F13" s="89"/>
      <c r="G13" s="90"/>
      <c r="H13" s="89"/>
      <c r="I13" s="90"/>
      <c r="J13" s="89"/>
      <c r="K13" s="90"/>
      <c r="L13" s="89"/>
      <c r="M13" s="91"/>
    </row>
    <row r="14" spans="1:13" x14ac:dyDescent="0.25">
      <c r="A14" s="93"/>
      <c r="B14" s="94" t="s">
        <v>8</v>
      </c>
      <c r="C14" s="95">
        <f>SUM(C11:C13)</f>
        <v>0</v>
      </c>
      <c r="D14" s="96">
        <f>ROUND(SUM(D11:D13),2)</f>
        <v>0</v>
      </c>
      <c r="E14" s="97" t="e">
        <f>D15/C14</f>
        <v>#DIV/0!</v>
      </c>
      <c r="F14" s="96"/>
      <c r="G14" s="97"/>
      <c r="H14" s="96"/>
      <c r="I14" s="97"/>
      <c r="J14" s="96"/>
      <c r="K14" s="97"/>
      <c r="L14" s="98"/>
      <c r="M14" s="99"/>
    </row>
    <row r="15" spans="1:13" ht="15.75" thickBot="1" x14ac:dyDescent="0.3">
      <c r="A15" s="100"/>
      <c r="B15" s="101"/>
      <c r="C15" s="102"/>
      <c r="D15" s="103">
        <f>D14</f>
        <v>0</v>
      </c>
      <c r="E15" s="104" t="e">
        <f>D15/C14</f>
        <v>#DIV/0!</v>
      </c>
      <c r="F15" s="103"/>
      <c r="G15" s="104"/>
      <c r="H15" s="103"/>
      <c r="I15" s="104"/>
      <c r="J15" s="103"/>
      <c r="K15" s="104"/>
      <c r="L15" s="105"/>
      <c r="M15" s="106"/>
    </row>
    <row r="16" spans="1:13" x14ac:dyDescent="0.25">
      <c r="A16" s="5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7" spans="1:13" x14ac:dyDescent="0.25">
      <c r="A17" s="57"/>
      <c r="B17" s="107"/>
      <c r="C17" s="107"/>
      <c r="D17" s="107"/>
      <c r="E17" s="107"/>
      <c r="F17" s="107"/>
      <c r="G17" s="107"/>
      <c r="H17" s="107"/>
      <c r="I17" s="107"/>
      <c r="J17" s="127" t="s">
        <v>88</v>
      </c>
      <c r="K17" s="127"/>
      <c r="L17" s="127"/>
      <c r="M17" s="127"/>
    </row>
    <row r="18" spans="1:13" x14ac:dyDescent="0.25">
      <c r="A18" s="57"/>
      <c r="K18" s="2"/>
      <c r="L18" s="2"/>
    </row>
    <row r="19" spans="1:13" x14ac:dyDescent="0.25">
      <c r="A19" s="57"/>
      <c r="K19" s="2"/>
      <c r="L19" s="2"/>
    </row>
    <row r="20" spans="1:13" x14ac:dyDescent="0.25">
      <c r="A20" s="57"/>
      <c r="K20" s="2"/>
      <c r="L20" s="2"/>
    </row>
    <row r="21" spans="1:13" x14ac:dyDescent="0.25">
      <c r="K21" s="2"/>
      <c r="L21" s="2"/>
    </row>
    <row r="22" spans="1:13" x14ac:dyDescent="0.25">
      <c r="K22" s="2"/>
      <c r="L22" s="2"/>
    </row>
    <row r="23" spans="1:13" x14ac:dyDescent="0.25">
      <c r="J23" s="128"/>
      <c r="K23" s="128"/>
      <c r="L23" s="128"/>
      <c r="M23" s="128"/>
    </row>
    <row r="24" spans="1:13" x14ac:dyDescent="0.25">
      <c r="J24" s="127"/>
      <c r="K24" s="127"/>
      <c r="L24" s="127"/>
      <c r="M24" s="127"/>
    </row>
  </sheetData>
  <mergeCells count="14">
    <mergeCell ref="J17:M17"/>
    <mergeCell ref="J23:M23"/>
    <mergeCell ref="J24:M24"/>
    <mergeCell ref="L9:M9"/>
    <mergeCell ref="A3:M3"/>
    <mergeCell ref="A5:M7"/>
    <mergeCell ref="A8:A9"/>
    <mergeCell ref="B8:B9"/>
    <mergeCell ref="C8:C9"/>
    <mergeCell ref="D8:M8"/>
    <mergeCell ref="D9:E9"/>
    <mergeCell ref="F9:G9"/>
    <mergeCell ref="H9:I9"/>
    <mergeCell ref="J9:K9"/>
  </mergeCells>
  <pageMargins left="0.511811024" right="0.511811024" top="0.78740157499999996" bottom="0.78740157499999996" header="0.31496062000000002" footer="0.31496062000000002"/>
  <pageSetup paperSize="9"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Fiorim</dc:creator>
  <cp:lastModifiedBy>Daniela de Oliveira</cp:lastModifiedBy>
  <cp:lastPrinted>2023-04-26T13:08:34Z</cp:lastPrinted>
  <dcterms:created xsi:type="dcterms:W3CDTF">2022-10-13T04:01:45Z</dcterms:created>
  <dcterms:modified xsi:type="dcterms:W3CDTF">2023-05-26T21:06:06Z</dcterms:modified>
</cp:coreProperties>
</file>