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17-23 Reforma e revitalização da Praça de Quaraim (Exclusiva)\Orçamento SEM VALORES\"/>
    </mc:Choice>
  </mc:AlternateContent>
  <xr:revisionPtr revIDLastSave="0" documentId="13_ncr:1_{47251CF2-CF70-4524-943F-D6027D0A5D1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rçamento" sheetId="1" r:id="rId1"/>
  </sheets>
  <externalReferences>
    <externalReference r:id="rId2"/>
  </externalReferences>
  <definedNames>
    <definedName name="_xlnm.Print_Area" localSheetId="0">Orçamento!$B$2:$M$65</definedName>
    <definedName name="_xlnm.Database">TEXT(Import.DataBase,"mm-aaaa")</definedName>
    <definedName name="CFF.NumLinha">ROW(#REF!)-ROW(#REF!)-1</definedName>
    <definedName name="Código" localSheetId="0">Orçamento!#REF!</definedName>
    <definedName name="Dados.Lista.BDI">[1]DADOS!$T$37:$X$37</definedName>
    <definedName name="Fonte" localSheetId="0">Orçamento!#REF!</definedName>
    <definedName name="Import.DataBase">[1]DADOS!$A$38</definedName>
    <definedName name="Import.Desoneracao">[1]DADOS!$C$38</definedName>
    <definedName name="PO.CustoUnitario" localSheetId="0">ROUND(Orçamento!#REF!,15-13*Orçamento!#REF!)</definedName>
    <definedName name="PO.CustoUnitario">ROUND(#REF!,15-13*#REF!)</definedName>
    <definedName name="PO.PrecoUnitario" localSheetId="0">ROUND(Orçamento!#REF!,15-13*Orçamento!#REF!)</definedName>
    <definedName name="PO.PrecoUnitario">ROUND(#REF!,15-13*#REF!)</definedName>
    <definedName name="PO.Quantidade" localSheetId="0">ROUND(Orçamento!#REF!,15-13*Orçamento!#REF!)</definedName>
    <definedName name="PO.Quantidade">ROUND(#REF!,15-13*#REF!)</definedName>
    <definedName name="Referencia.Descricao" localSheetId="0">#N/A</definedName>
    <definedName name="Referencia.Descricao">IF(ISNUMBER([1]PO!linhasinapixls),INDEX(INDIRECT("'[Referência "&amp;_xlnm.Database&amp;".xls]Banco'!$b:$g"),[1]PO!linhasinapixls,3),"")</definedName>
    <definedName name="Referencia.Desonerado" localSheetId="0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0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0">#N/A</definedName>
    <definedName name="Referencia.Unidade">IF(ISNUMBER([1]PO!linhasinapixls),INDEX(INDIRECT("'[Referência "&amp;_xlnm.Database&amp;".xls]Banco'!$b:$g"),[1]PO!linhasinapixls,4),"")</definedName>
    <definedName name="SomaAgrup" localSheetId="0">SUMIF(OFFSET(Orçamento!#REF!,1,0,Orçamento!$B1),"S",OFFSET(Orçamento!A1,1,0,Orçamento!$B1))</definedName>
    <definedName name="SomaAgrup">SUMIF(OFFSET(#REF!,1,0,#REF!),"S",OFFSET(#REF!,1,0,#REF!))</definedName>
    <definedName name="TipoOrçamento">"BASE"</definedName>
    <definedName name="VTOTAL1" localSheetId="0">ROUND(PO.Quantidade*PO.PrecoUnitario,15-13*Orçamento!#REF!)</definedName>
    <definedName name="VTOTAL1">ROUND(PO.Quantidade*PO.PrecoUnitario,15-13*#REF!)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1" i="1" l="1"/>
  <c r="L8" i="1" s="1"/>
  <c r="M38" i="1"/>
  <c r="L38" i="1"/>
  <c r="K38" i="1"/>
  <c r="L17" i="1"/>
  <c r="K17" i="1"/>
  <c r="J17" i="1"/>
  <c r="L9" i="1"/>
  <c r="K9" i="1"/>
  <c r="M9" i="1" s="1"/>
  <c r="J9" i="1"/>
  <c r="M11" i="1" l="1"/>
  <c r="M8" i="1" s="1"/>
  <c r="L5" i="1" s="1"/>
  <c r="M17" i="1"/>
  <c r="K11" i="1"/>
  <c r="K8" i="1" s="1"/>
</calcChain>
</file>

<file path=xl/sharedStrings.xml><?xml version="1.0" encoding="utf-8"?>
<sst xmlns="http://schemas.openxmlformats.org/spreadsheetml/2006/main" count="272" uniqueCount="177">
  <si>
    <t>PREFEITURA MUNICIPAL DE TRÊS DE MAIO</t>
  </si>
  <si>
    <t>OBRA:</t>
  </si>
  <si>
    <t>ÁREA:</t>
  </si>
  <si>
    <t>LOCAL:</t>
  </si>
  <si>
    <t>DATA:</t>
  </si>
  <si>
    <t>VALOR TOTAL:</t>
  </si>
  <si>
    <t>BDI:</t>
  </si>
  <si>
    <t>NÃO DESONERADO</t>
  </si>
  <si>
    <t>Item</t>
  </si>
  <si>
    <t>Fonte</t>
  </si>
  <si>
    <t>Código</t>
  </si>
  <si>
    <t>Descrição</t>
  </si>
  <si>
    <t>Unidade</t>
  </si>
  <si>
    <t>Quantidade</t>
  </si>
  <si>
    <t>Preço Unit. Material (R$)</t>
  </si>
  <si>
    <t>Preço Unit. Mão de Obra (R$)</t>
  </si>
  <si>
    <t>Preço Unitário Total (R$)</t>
  </si>
  <si>
    <t>Preço Total Material (R$)</t>
  </si>
  <si>
    <t>Preço Total Mão de Obra (R$)</t>
  </si>
  <si>
    <t>Preço Total
(R$)</t>
  </si>
  <si>
    <t>1.</t>
  </si>
  <si>
    <t>SERVIÇÕES INICIAIS</t>
  </si>
  <si>
    <t>1.1</t>
  </si>
  <si>
    <t>COMPOSIÇÃO</t>
  </si>
  <si>
    <t>2.1</t>
  </si>
  <si>
    <t>SINAPI</t>
  </si>
  <si>
    <t>2.2</t>
  </si>
  <si>
    <t>M</t>
  </si>
  <si>
    <t>Foi considerado arredondamento de duas casas decimais para Quantidade; Custo Unitário; BDI; Preço Unitário; Preço Total.</t>
  </si>
  <si>
    <t xml:space="preserve">DECLARO PARA OS DEVIDOS FINS QUE OS ENCARGOS SOCIAIS ATENDEM AOS PERCENTUAIS ESTABELECIDOS NO SINAPI 04/23 PARA O ESTADO DO RIO GRANDE DO SUL PARA MÃO DE OBRA HORISTA 83,34% E MENSALISTA 46,32% </t>
  </si>
  <si>
    <t>98519</t>
  </si>
  <si>
    <t>REVOLVIMENTO E LIMPEZA MANUAL DE SOLO. AD_05/2018</t>
  </si>
  <si>
    <t>M²</t>
  </si>
  <si>
    <t>1.2</t>
  </si>
  <si>
    <t>37</t>
  </si>
  <si>
    <t>EMBASAMENTO DE MATERIAL GRANULAR COM 5 CM - PÓDE PEDRA</t>
  </si>
  <si>
    <t>M³</t>
  </si>
  <si>
    <t>PRACINHA INFANTIL</t>
  </si>
  <si>
    <t>47</t>
  </si>
  <si>
    <t>REMOÇÃO DOS BRINQUEDOS METÁLICOS ANTIGOS DA PRACINHA INFANTIL, SEM REAPROVEITAMENTO</t>
  </si>
  <si>
    <t>12</t>
  </si>
  <si>
    <t>PLAYGROUND METÁLICO. FORNECIMENTO E INSTALAÇÃO</t>
  </si>
  <si>
    <t>09</t>
  </si>
  <si>
    <t>BLOCO DE FIXAÇÃO BRINQUEDO 40X40X40 CM.</t>
  </si>
  <si>
    <t>97624</t>
  </si>
  <si>
    <t>DEMOLIÇÃO DE ALVENARIA DE TIJOLO MACIÇO, DE FORMA MANUAL, SEM REAPROVEITAMENTO. AF_12/2017.</t>
  </si>
  <si>
    <t>45</t>
  </si>
  <si>
    <t>ALVENARIA EM TIJOLO CERÂMICO MACIÇO 5X10X20 CM (PAREDE DE MEIO TIJOLO 10 CM), ASSENTADO COM ARGAMASSSA TRAÇO 1:2:8 (CIMENTO, CAL E AREIA).</t>
  </si>
  <si>
    <t>42</t>
  </si>
  <si>
    <t>AREIA PARA PRACINHA INFANTIL</t>
  </si>
  <si>
    <t>2.3</t>
  </si>
  <si>
    <t>2.4</t>
  </si>
  <si>
    <t>2.5</t>
  </si>
  <si>
    <t>2.6</t>
  </si>
  <si>
    <t>QUADRA POLIESPORTIVA</t>
  </si>
  <si>
    <t>3.1</t>
  </si>
  <si>
    <t>99814</t>
  </si>
  <si>
    <t>LIMPEZA DE SUPERFÍCIE COM JATO DE ALTA PRESSÃO. AF_09/2019</t>
  </si>
  <si>
    <t>41</t>
  </si>
  <si>
    <t>REPAROS NO PISO DA QUADRA ARGAMASSA TRAÇO 1:3 (EM VOLUME DE CIMENTO E AREIA FINA ÚMIDA)</t>
  </si>
  <si>
    <t>102488</t>
  </si>
  <si>
    <t>PREPARO DO PISO CIMENTADO PARA PINTURA - LIZAMENO E LIMPEZA. AF_05/2021</t>
  </si>
  <si>
    <t>102504</t>
  </si>
  <si>
    <t>PINTURA DE DEMARCAÇÃO DE QUADRA POLIESPORTIVA COM TINTA ACRÍLICA, E=5 CM, APLICAÇÃO MANUAL. AF_05/2021</t>
  </si>
  <si>
    <t>100735</t>
  </si>
  <si>
    <t>PINTURA COM TINTA ACRÍLICA DE ACABAMENTO PULVERIZADA SOBRE SUPERFÍCIES METÁLICAS (EXCETO PERFIL) EXECUTADO EM OBRA (POR DEMÃO). AF_01/2020_PE</t>
  </si>
  <si>
    <t>PINTURA DE PISO COM TINTA ACRÍLICA, APLICAÇÃO MANUAL, 3 DEMÃOS, INCLUSO FUNDO PREPARADOR. AF_05/2021</t>
  </si>
  <si>
    <t>PAR DE REDE PARA TRAVE DE GOL, FUTEBOL DE SALÃO, EM NYLON</t>
  </si>
  <si>
    <t>REVOLVIMENTO E LIMPEZA MANUAL DE SOLO. AF_05/2018</t>
  </si>
  <si>
    <t>LASTRO COM MATERIAL GRANULAR (PEDRA BRITADA N.1 E PEDRA BRITADA N.2), APLICADO EM PISOS OU LAJES SOBRE SOLO, ESPESSURA DE *10 CM*. AF_07/2019</t>
  </si>
  <si>
    <t>EXECUÇÃO PISO DE CONCRETO COM CONCRETO MOLDADO IN LOCO, FEITO EM OBRA, ACABAMENTO CONVENCIONAL, ESPESSURA 8 CM, ARMADO. AF_08/2022</t>
  </si>
  <si>
    <t>m²</t>
  </si>
  <si>
    <t>UN</t>
  </si>
  <si>
    <t>m³</t>
  </si>
  <si>
    <t>Próprio</t>
  </si>
  <si>
    <t xml:space="preserve"> 102492 </t>
  </si>
  <si>
    <t xml:space="preserve"> 98519 </t>
  </si>
  <si>
    <t xml:space="preserve"> 100324 </t>
  </si>
  <si>
    <t xml:space="preserve"> COM. 46 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</si>
  <si>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</si>
  <si>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</si>
  <si>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</si>
  <si>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</si>
  <si>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</si>
  <si>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</si>
  <si>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</si>
  <si>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</si>
  <si>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</si>
  <si>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</si>
  <si>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PARADA DE ÔNIBUS</t>
  </si>
  <si>
    <t>LIMPEZA DE SUPERFÍCIE COM JATO DE ALTA PRESSÃO. AF_04/2019</t>
  </si>
  <si>
    <t>RETIRADA E RECOLOCAÇÃO DE CAIBRO EM TELHADOS DE 1 AGUA</t>
  </si>
  <si>
    <t>TELHAMENTO COM TELHA ONDULADA DE FIBROCIMENTO E = 6 MM, 1 AGUA,</t>
  </si>
  <si>
    <t>PINTURA LÁTEX ACRÍLICA STANDARD, APLICAÇÃO MANUAL EM PAREDES, DUAS DEMÃOS. AF_04/2023</t>
  </si>
  <si>
    <t>40</t>
  </si>
  <si>
    <t>39</t>
  </si>
  <si>
    <t>104642</t>
  </si>
  <si>
    <t>4.1</t>
  </si>
  <si>
    <t>4.2</t>
  </si>
  <si>
    <t>4.3</t>
  </si>
  <si>
    <t>4.4</t>
  </si>
  <si>
    <t>5</t>
  </si>
  <si>
    <t>ENTRADA DE ENERGIA</t>
  </si>
  <si>
    <t>DEMOLIÇÃO E RETIRADA DE ENTRADA DE ENERGIA EXISTENTE, SEM REAPROVEITAMENTO. AF_12/2017</t>
  </si>
  <si>
    <t>ASSENTAMENTO DE POSTE DE CONCRETO COM COMPRIMENTO NOMINAL DE 11 M, CARGA NOMINAL MAIOR QUE 1000 DAN, ENGASTAMENTO SIMPLES COM 1,7 M DE SOLO (NÃO INCLUI FORNECIMENTO). AF_11/2019</t>
  </si>
  <si>
    <t>Entrada de energia elétrica monofásica, com poste e instalação.</t>
  </si>
  <si>
    <t>CAIXA ENTERRADA ELÉTRICA RETANGULAR, EM CONCRETO PRÉ-MOLDADO, FUNDO COM BRITA, DIMENSÕES INTERNAS: 0,4X0,4X0,4 M. AF_12/2020</t>
  </si>
  <si>
    <t>44</t>
  </si>
  <si>
    <t>100584</t>
  </si>
  <si>
    <t>10</t>
  </si>
  <si>
    <t>97882</t>
  </si>
  <si>
    <t>5.1</t>
  </si>
  <si>
    <t>5.2</t>
  </si>
  <si>
    <t>5.3</t>
  </si>
  <si>
    <t>5.4</t>
  </si>
  <si>
    <t>6</t>
  </si>
  <si>
    <t>OUTROS SERVIÇOS</t>
  </si>
  <si>
    <t>BANCO DE CONCRETO COM ENCOSTO PARA JARDIM (FRETE INCLUSO), FORNECIMENTO E INSTALAÇÃO</t>
  </si>
  <si>
    <t>INSTALAÇÃO DE LIXEIRA METÁLICA DUPLA, CAPACIDADE DE 60 L, EM TUBO DE AÇO CARBONO E CESTOS EM CHAPA DE AÇO COM PINTURA ELETROSTÁTICA, SOBRE SOLO. AF_11/2021</t>
  </si>
  <si>
    <t>PLANTIO GRAMA AMENDOIM - CAIXA COM 15 UNIDADES</t>
  </si>
  <si>
    <t>CX</t>
  </si>
  <si>
    <t>CONSERTO PARCIAL DE TELA DO CERCADO DA PRACINHA INFANTIL</t>
  </si>
  <si>
    <t>CAIXA D'AGUA / RESERVATORIO EM POLIESTER REFORCADO COM FIBRA DE VIDRO, 500 LITROS, COM TAMPA</t>
  </si>
  <si>
    <t>101032</t>
  </si>
  <si>
    <t>103310</t>
  </si>
  <si>
    <t>43</t>
  </si>
  <si>
    <t>49</t>
  </si>
  <si>
    <t>50</t>
  </si>
  <si>
    <t>7</t>
  </si>
  <si>
    <t>6.1</t>
  </si>
  <si>
    <t>6.2</t>
  </si>
  <si>
    <t>6.3</t>
  </si>
  <si>
    <t>6.4</t>
  </si>
  <si>
    <t>6.5</t>
  </si>
  <si>
    <t>ELÉTRCIO</t>
  </si>
  <si>
    <t>ESCAVAÇÃO MANUAL DE VALA COM PROFUNDIDADE MENOR OU IGUAL A 1,30 M. AF_02/2021</t>
  </si>
  <si>
    <t>REATERRO MANUAL APILOADO COM SOQUETE. AF_10/2017</t>
  </si>
  <si>
    <t>ELETRODUTO FLEXÍVEL CORRUGADO, PEAD, DN 50 (1 1/2"), PARA REDE ENTERRADA DE DISTRIBUIÇÃO DE ENERGIA ELÉTRICA - FORNECIMENTO E INSTALAÇÃO. AF_12/2021</t>
  </si>
  <si>
    <t>CAIXA DE INSPEÇÃO PARA ATERRAMENTO, CIRCULAR, EM POLIETILENO, DIÂMETRO INTERNO = 0,3 M. AF_12/2020</t>
  </si>
  <si>
    <t>REFLETOR EM ALUMÍNIO, DE SUPORTE E ALÇA, COM LÂMPADA VAPOR DE MERCÚRIO DE 250 W, COM REATOR ALTO FATOR DE POTÊNCIA - FORNECIMENTO E INSTALAÇÃO. AF_02/2020</t>
  </si>
  <si>
    <t>SENSOR DE PRESENÇA COM FOTOCÉLULA, FIXAÇÃO EM TETO - FORNECIMENTO E INSTALAÇÃO. AF_02/2020</t>
  </si>
  <si>
    <t>CABO DE COBRE FLEXÍVEL ISOLADO, 2,5 MM², ANTI-CHAMA 450/750 V, PARA CIRCUITOS TERMINAIS - FORNECIMENTO E INSTALAÇÃO. AF_03/2023</t>
  </si>
  <si>
    <t>RELÉ FOTOELÉTRICO PARA COMANDO DE ILUMINAÇÃO EXTERNA 1000 W - FORNECIMENTO E INSTALAÇÃO. AF_08/2020</t>
  </si>
  <si>
    <t>DISJUNTOR MONOPOLAR TIPO DIN, CORRENTE NOMINAL DE 16A - FORNECIMENTO E INSTALAÇÃO. AF_10/2020</t>
  </si>
  <si>
    <t>REMOÇÃO DE CABOS ELÉTRICOS, DE FORMA MANUAL, SEM REAPROVEITAMENTO. AF_12/2017</t>
  </si>
  <si>
    <t>ELETRODUTO FLEXÍVEL CORRUGADO REFORÇADO, PVC, DN 25 MM (3/4"), PARA CIRCUITOS TERMINAIS, INSTALADO EM FORRO - FORNECIMENTO E INSTALAÇÃO. AF_03/2023</t>
  </si>
  <si>
    <t xml:space="preserve"> 93358 </t>
  </si>
  <si>
    <t xml:space="preserve"> 96995 </t>
  </si>
  <si>
    <t xml:space="preserve"> 97667 </t>
  </si>
  <si>
    <t xml:space="preserve"> 98111 </t>
  </si>
  <si>
    <t xml:space="preserve"> 97601 </t>
  </si>
  <si>
    <t xml:space="preserve"> 97597 </t>
  </si>
  <si>
    <t xml:space="preserve"> 91926 </t>
  </si>
  <si>
    <t xml:space="preserve"> 101632 </t>
  </si>
  <si>
    <t xml:space="preserve"> 93654 </t>
  </si>
  <si>
    <t xml:space="preserve"> 97661 </t>
  </si>
  <si>
    <t xml:space="preserve"> 91835 </t>
  </si>
  <si>
    <t>BANHEIROS</t>
  </si>
  <si>
    <t>REFORMA PRAÇA QUARAIM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</si>
  <si>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</si>
  <si>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</si>
  <si>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</si>
  <si>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</si>
  <si>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</si>
  <si>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</si>
  <si>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</si>
  <si>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</si>
  <si>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</si>
  <si>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</si>
  <si>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</si>
  <si>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</si>
  <si>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8.1</t>
  </si>
  <si>
    <t>8.2</t>
  </si>
  <si>
    <t>8.3</t>
  </si>
  <si>
    <t>8.4</t>
  </si>
  <si>
    <t>VILA QUARAIM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</si>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</sst>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R$ &quot;* #,##0.00_);_(&quot;R$ &quot;* \(#,##0.00\);_(&quot;R$ &quot;* \-??_);_(@_)"/>
    <numFmt numFmtId="165" formatCode="_(* #,##0.00_);_(* \(#,##0.00\);_(* \-??_);_(@_)"/>
    <numFmt numFmtId="166" formatCode="_-* #,##0.00_-;\-* #,##0.00_-;_-* \-??_-;_-@_-"/>
    <numFmt numFmtId="167" formatCode="0.00&quot; m²&quot;"/>
    <numFmt numFmtId="168" formatCode="mmmm\-yy"/>
    <numFmt numFmtId="169" formatCode="&quot;R$ &quot;#,##0.00"/>
    <numFmt numFmtId="170" formatCode="_-&quot;R$ &quot;* #,##0.00_-;&quot;-R$ &quot;* #,##0.00_-;_-&quot;R$ &quot;* \-??_-;_-@_-"/>
  </numFmts>
  <fonts count="21" x14ac:knownFonts="1">
    <font>
      <sz val="11"/>
      <color rgb="FF000000"/>
      <name val="Calibri"/>
      <family val="2"/>
      <charset val="1"/>
    </font>
    <font>
      <sz val="11"/>
      <name val="Arial"/>
      <family val="1"/>
      <charset val="1"/>
    </font>
    <font>
      <sz val="10"/>
      <name val="Arial"/>
      <family val="2"/>
      <charset val="1"/>
    </font>
    <font>
      <sz val="10"/>
      <name val="Calibri"/>
      <family val="2"/>
      <charset val="1"/>
    </font>
    <font>
      <b/>
      <sz val="20"/>
      <name val="Arial"/>
      <family val="2"/>
      <charset val="1"/>
    </font>
    <font>
      <b/>
      <sz val="9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b/>
      <u/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2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8"/>
      <name val="Calibri"/>
      <family val="2"/>
      <charset val="1"/>
    </font>
    <font>
      <sz val="10"/>
      <color rgb="FF000000"/>
      <name val="Arial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4"/>
      <color rgb="FFFF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808080"/>
      </patternFill>
    </fill>
    <fill>
      <patternFill patternType="solid">
        <fgColor rgb="FFBFBFBF"/>
        <bgColor rgb="FFB2B2B2"/>
      </patternFill>
    </fill>
    <fill>
      <patternFill patternType="solid">
        <fgColor rgb="FFB2B2B2"/>
        <bgColor rgb="FFBFBFB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B2B2B2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7">
    <xf numFmtId="0" fontId="0" fillId="0" borderId="0"/>
    <xf numFmtId="166" fontId="13" fillId="0" borderId="0" applyBorder="0" applyProtection="0"/>
    <xf numFmtId="170" fontId="13" fillId="0" borderId="0" applyBorder="0" applyProtection="0"/>
    <xf numFmtId="9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165" fontId="2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</cellStyleXfs>
  <cellXfs count="9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13" applyFont="1" applyBorder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4" xfId="13" applyFont="1" applyBorder="1" applyAlignment="1">
      <alignment horizontal="right" vertical="center"/>
    </xf>
    <xf numFmtId="167" fontId="7" fillId="0" borderId="5" xfId="13" applyNumberFormat="1" applyFont="1" applyBorder="1" applyAlignment="1">
      <alignment horizontal="left" vertical="center"/>
    </xf>
    <xf numFmtId="0" fontId="5" fillId="0" borderId="5" xfId="13" applyFont="1" applyBorder="1" applyAlignment="1">
      <alignment horizontal="left" vertical="center"/>
    </xf>
    <xf numFmtId="0" fontId="8" fillId="0" borderId="5" xfId="13" applyFont="1" applyBorder="1" applyAlignment="1">
      <alignment horizontal="left" vertical="center"/>
    </xf>
    <xf numFmtId="0" fontId="8" fillId="0" borderId="6" xfId="13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5" xfId="13" applyFont="1" applyBorder="1" applyAlignment="1">
      <alignment vertical="top"/>
    </xf>
    <xf numFmtId="0" fontId="5" fillId="0" borderId="5" xfId="13" applyFont="1" applyBorder="1" applyAlignment="1">
      <alignment vertical="center"/>
    </xf>
    <xf numFmtId="0" fontId="8" fillId="0" borderId="5" xfId="13" applyFont="1" applyBorder="1" applyAlignment="1">
      <alignment vertical="center"/>
    </xf>
    <xf numFmtId="0" fontId="8" fillId="0" borderId="6" xfId="13" applyFont="1" applyBorder="1" applyAlignment="1">
      <alignment vertical="center"/>
    </xf>
    <xf numFmtId="0" fontId="5" fillId="0" borderId="0" xfId="0" applyFont="1"/>
    <xf numFmtId="168" fontId="5" fillId="0" borderId="5" xfId="13" applyNumberFormat="1" applyFont="1" applyBorder="1" applyAlignment="1">
      <alignment vertical="center"/>
    </xf>
    <xf numFmtId="168" fontId="5" fillId="0" borderId="7" xfId="13" applyNumberFormat="1" applyFont="1" applyBorder="1" applyAlignment="1">
      <alignment vertical="center"/>
    </xf>
    <xf numFmtId="168" fontId="5" fillId="0" borderId="8" xfId="13" applyNumberFormat="1" applyFont="1" applyBorder="1" applyAlignment="1">
      <alignment vertical="center"/>
    </xf>
    <xf numFmtId="168" fontId="5" fillId="0" borderId="0" xfId="0" applyNumberFormat="1" applyFont="1"/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/>
    </xf>
    <xf numFmtId="0" fontId="5" fillId="0" borderId="13" xfId="13" applyFont="1" applyBorder="1" applyAlignment="1">
      <alignment horizontal="right" vertical="center" wrapText="1"/>
    </xf>
    <xf numFmtId="10" fontId="5" fillId="0" borderId="14" xfId="3" applyNumberFormat="1" applyFont="1" applyBorder="1" applyAlignment="1" applyProtection="1">
      <alignment horizontal="center" vertical="center" wrapText="1"/>
    </xf>
    <xf numFmtId="10" fontId="5" fillId="0" borderId="11" xfId="13" applyNumberFormat="1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 indent="12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49" fontId="2" fillId="2" borderId="20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165" fontId="2" fillId="2" borderId="20" xfId="1" applyNumberFormat="1" applyFont="1" applyFill="1" applyBorder="1" applyAlignment="1" applyProtection="1">
      <alignment vertical="center" shrinkToFit="1"/>
    </xf>
    <xf numFmtId="165" fontId="7" fillId="2" borderId="20" xfId="1" applyNumberFormat="1" applyFont="1" applyFill="1" applyBorder="1" applyAlignment="1" applyProtection="1">
      <alignment vertical="center" shrinkToFit="1"/>
    </xf>
    <xf numFmtId="165" fontId="10" fillId="2" borderId="21" xfId="1" applyNumberFormat="1" applyFont="1" applyFill="1" applyBorder="1" applyAlignment="1" applyProtection="1">
      <alignment vertical="center" shrinkToFit="1"/>
    </xf>
    <xf numFmtId="170" fontId="5" fillId="0" borderId="0" xfId="2" applyFont="1" applyBorder="1" applyProtection="1"/>
    <xf numFmtId="165" fontId="2" fillId="0" borderId="20" xfId="1" applyNumberFormat="1" applyFont="1" applyBorder="1" applyAlignment="1" applyProtection="1">
      <alignment vertical="center" shrinkToFit="1"/>
    </xf>
    <xf numFmtId="165" fontId="2" fillId="0" borderId="22" xfId="1" applyNumberFormat="1" applyFont="1" applyBorder="1" applyAlignment="1" applyProtection="1">
      <alignment vertical="center" shrinkToFit="1"/>
    </xf>
    <xf numFmtId="2" fontId="5" fillId="0" borderId="0" xfId="2" applyNumberFormat="1" applyFont="1" applyBorder="1" applyProtection="1"/>
    <xf numFmtId="0" fontId="7" fillId="3" borderId="20" xfId="0" applyFont="1" applyFill="1" applyBorder="1" applyAlignment="1">
      <alignment horizontal="center" vertical="center" wrapText="1"/>
    </xf>
    <xf numFmtId="165" fontId="7" fillId="3" borderId="23" xfId="1" applyNumberFormat="1" applyFont="1" applyFill="1" applyBorder="1" applyAlignment="1" applyProtection="1">
      <alignment vertical="center" shrinkToFit="1"/>
    </xf>
    <xf numFmtId="165" fontId="7" fillId="3" borderId="21" xfId="1" applyNumberFormat="1" applyFont="1" applyFill="1" applyBorder="1" applyAlignment="1" applyProtection="1">
      <alignment vertical="center" shrinkToFit="1"/>
    </xf>
    <xf numFmtId="0" fontId="11" fillId="0" borderId="0" xfId="0" applyFont="1"/>
    <xf numFmtId="165" fontId="2" fillId="4" borderId="20" xfId="1" applyNumberFormat="1" applyFont="1" applyFill="1" applyBorder="1" applyAlignment="1" applyProtection="1">
      <alignment vertical="center" shrinkToFit="1"/>
    </xf>
    <xf numFmtId="165" fontId="2" fillId="4" borderId="22" xfId="1" applyNumberFormat="1" applyFont="1" applyFill="1" applyBorder="1" applyAlignment="1" applyProtection="1">
      <alignment vertical="center" shrinkToFit="1"/>
    </xf>
    <xf numFmtId="2" fontId="3" fillId="0" borderId="0" xfId="0" applyNumberFormat="1" applyFont="1"/>
    <xf numFmtId="0" fontId="7" fillId="0" borderId="20" xfId="0" applyFont="1" applyBorder="1" applyAlignment="1">
      <alignment horizontal="center" vertical="center" wrapText="1"/>
    </xf>
    <xf numFmtId="165" fontId="7" fillId="0" borderId="23" xfId="1" applyNumberFormat="1" applyFont="1" applyBorder="1" applyAlignment="1" applyProtection="1">
      <alignment vertical="center" shrinkToFit="1"/>
    </xf>
    <xf numFmtId="165" fontId="7" fillId="0" borderId="21" xfId="1" applyNumberFormat="1" applyFont="1" applyBorder="1" applyAlignment="1" applyProtection="1">
      <alignment vertical="center" shrinkToFit="1"/>
    </xf>
    <xf numFmtId="0" fontId="14" fillId="0" borderId="20" xfId="0" applyFont="1" applyBorder="1" applyAlignment="1">
      <alignment horizontal="center" vertical="center" wrapText="1"/>
    </xf>
    <xf numFmtId="165" fontId="14" fillId="0" borderId="20" xfId="1" applyNumberFormat="1" applyFont="1" applyBorder="1" applyAlignment="1" applyProtection="1">
      <alignment vertical="center" shrinkToFit="1"/>
    </xf>
    <xf numFmtId="165" fontId="14" fillId="0" borderId="22" xfId="1" applyNumberFormat="1" applyFont="1" applyBorder="1" applyAlignment="1" applyProtection="1">
      <alignment vertical="center" shrinkToFit="1"/>
    </xf>
    <xf numFmtId="165" fontId="14" fillId="0" borderId="23" xfId="1" applyNumberFormat="1" applyFont="1" applyBorder="1" applyAlignment="1" applyProtection="1">
      <alignment vertical="center" shrinkToFit="1"/>
    </xf>
    <xf numFmtId="165" fontId="14" fillId="0" borderId="21" xfId="1" applyNumberFormat="1" applyFont="1" applyBorder="1" applyAlignment="1" applyProtection="1">
      <alignment vertical="center" shrinkToFit="1"/>
    </xf>
    <xf numFmtId="0" fontId="16" fillId="0" borderId="23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top" wrapText="1"/>
    </xf>
    <xf numFmtId="0" fontId="17" fillId="5" borderId="20" xfId="0" applyFont="1" applyFill="1" applyBorder="1" applyAlignment="1">
      <alignment horizontal="left" vertical="top" wrapText="1"/>
    </xf>
    <xf numFmtId="0" fontId="14" fillId="5" borderId="20" xfId="0" applyFont="1" applyFill="1" applyBorder="1" applyAlignment="1">
      <alignment horizontal="center" vertical="center" wrapText="1"/>
    </xf>
    <xf numFmtId="165" fontId="14" fillId="5" borderId="20" xfId="1" applyNumberFormat="1" applyFont="1" applyFill="1" applyBorder="1" applyAlignment="1" applyProtection="1">
      <alignment vertical="center" shrinkToFit="1"/>
    </xf>
    <xf numFmtId="165" fontId="14" fillId="5" borderId="22" xfId="1" applyNumberFormat="1" applyFont="1" applyFill="1" applyBorder="1" applyAlignment="1" applyProtection="1">
      <alignment vertical="center" shrinkToFit="1"/>
    </xf>
    <xf numFmtId="0" fontId="14" fillId="0" borderId="19" xfId="0" applyFont="1" applyBorder="1" applyAlignment="1">
      <alignment horizontal="left" vertical="center" wrapText="1" shrinkToFit="1"/>
    </xf>
    <xf numFmtId="49" fontId="7" fillId="4" borderId="20" xfId="0" applyNumberFormat="1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wrapText="1"/>
    </xf>
    <xf numFmtId="4" fontId="7" fillId="4" borderId="20" xfId="1" applyNumberFormat="1" applyFont="1" applyFill="1" applyBorder="1" applyAlignment="1" applyProtection="1">
      <alignment horizontal="left" vertical="center" shrinkToFit="1"/>
    </xf>
    <xf numFmtId="49" fontId="14" fillId="0" borderId="23" xfId="0" applyNumberFormat="1" applyFont="1" applyBorder="1" applyAlignment="1">
      <alignment horizontal="left" vertical="center" wrapText="1"/>
    </xf>
    <xf numFmtId="49" fontId="14" fillId="0" borderId="20" xfId="0" applyNumberFormat="1" applyFont="1" applyBorder="1" applyAlignment="1">
      <alignment horizontal="left" vertical="center" wrapText="1"/>
    </xf>
    <xf numFmtId="0" fontId="19" fillId="5" borderId="19" xfId="0" applyFont="1" applyFill="1" applyBorder="1" applyAlignment="1">
      <alignment horizontal="left" vertical="center" wrapText="1" shrinkToFit="1"/>
    </xf>
    <xf numFmtId="49" fontId="19" fillId="5" borderId="20" xfId="0" applyNumberFormat="1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horizontal="left" vertical="center" wrapText="1" shrinkToFit="1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" fontId="2" fillId="0" borderId="20" xfId="1" applyNumberFormat="1" applyFont="1" applyBorder="1" applyAlignment="1" applyProtection="1">
      <alignment horizontal="left" vertical="center" shrinkToFit="1"/>
    </xf>
    <xf numFmtId="0" fontId="7" fillId="3" borderId="19" xfId="0" applyFont="1" applyFill="1" applyBorder="1" applyAlignment="1">
      <alignment horizontal="left" vertical="center" wrapText="1" shrinkToFit="1"/>
    </xf>
    <xf numFmtId="49" fontId="7" fillId="3" borderId="20" xfId="0" applyNumberFormat="1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4" fontId="7" fillId="3" borderId="20" xfId="0" applyNumberFormat="1" applyFont="1" applyFill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4" fontId="14" fillId="0" borderId="20" xfId="0" applyNumberFormat="1" applyFont="1" applyBorder="1" applyAlignment="1">
      <alignment horizontal="left" vertical="center" wrapText="1"/>
    </xf>
    <xf numFmtId="4" fontId="14" fillId="0" borderId="20" xfId="1" applyNumberFormat="1" applyFont="1" applyBorder="1" applyAlignment="1" applyProtection="1">
      <alignment horizontal="left" vertical="center" shrinkToFit="1"/>
    </xf>
    <xf numFmtId="0" fontId="7" fillId="4" borderId="19" xfId="0" applyFont="1" applyFill="1" applyBorder="1" applyAlignment="1">
      <alignment horizontal="left" vertical="center" wrapText="1" shrinkToFit="1"/>
    </xf>
    <xf numFmtId="0" fontId="14" fillId="0" borderId="23" xfId="0" applyFont="1" applyBorder="1" applyAlignment="1">
      <alignment horizontal="left" vertical="center" wrapText="1"/>
    </xf>
    <xf numFmtId="2" fontId="12" fillId="3" borderId="24" xfId="12" applyNumberFormat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6" fillId="0" borderId="2" xfId="13" applyFont="1" applyBorder="1" applyAlignment="1">
      <alignment horizontal="left" vertical="center" wrapText="1"/>
    </xf>
    <xf numFmtId="168" fontId="7" fillId="0" borderId="9" xfId="13" applyNumberFormat="1" applyFont="1" applyBorder="1" applyAlignment="1">
      <alignment horizontal="center" vertical="center" wrapText="1"/>
    </xf>
    <xf numFmtId="169" fontId="6" fillId="0" borderId="10" xfId="13" applyNumberFormat="1" applyFont="1" applyBorder="1" applyAlignment="1">
      <alignment horizontal="left" vertical="center"/>
    </xf>
    <xf numFmtId="10" fontId="5" fillId="0" borderId="15" xfId="13" applyNumberFormat="1" applyFont="1" applyBorder="1" applyAlignment="1">
      <alignment horizontal="left" vertical="center"/>
    </xf>
    <xf numFmtId="2" fontId="20" fillId="6" borderId="1" xfId="12" applyNumberFormat="1" applyFont="1" applyFill="1" applyBorder="1" applyAlignment="1">
      <alignment horizontal="center" vertical="center" wrapText="1"/>
    </xf>
    <xf numFmtId="2" fontId="20" fillId="6" borderId="25" xfId="12" applyNumberFormat="1" applyFont="1" applyFill="1" applyBorder="1" applyAlignment="1">
      <alignment horizontal="center" vertical="center" wrapText="1"/>
    </xf>
    <xf numFmtId="2" fontId="20" fillId="6" borderId="26" xfId="12" applyNumberFormat="1" applyFont="1" applyFill="1" applyBorder="1" applyAlignment="1">
      <alignment horizontal="center" vertical="center" wrapText="1"/>
    </xf>
  </cellXfs>
  <cellStyles count="37">
    <cellStyle name="Moeda" xfId="2" builtinId="4"/>
    <cellStyle name="Moeda 2" xfId="4" xr:uid="{00000000-0005-0000-0000-000006000000}"/>
    <cellStyle name="Moeda 3" xfId="5" xr:uid="{00000000-0005-0000-0000-000007000000}"/>
    <cellStyle name="Moeda 4" xfId="6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2 2" xfId="10" xr:uid="{00000000-0005-0000-0000-00000C000000}"/>
    <cellStyle name="Normal 2 3" xfId="11" xr:uid="{00000000-0005-0000-0000-00000D000000}"/>
    <cellStyle name="Normal 3" xfId="12" xr:uid="{00000000-0005-0000-0000-00000E000000}"/>
    <cellStyle name="Normal 4" xfId="13" xr:uid="{00000000-0005-0000-0000-00000F000000}"/>
    <cellStyle name="Normal 5" xfId="7" xr:uid="{00000000-0005-0000-0000-000009000000}"/>
    <cellStyle name="Porcentagem" xfId="3" builtinId="5"/>
    <cellStyle name="Porcentagem 2" xfId="14" xr:uid="{00000000-0005-0000-0000-000010000000}"/>
    <cellStyle name="Porcentagem 3" xfId="15" xr:uid="{00000000-0005-0000-0000-000011000000}"/>
    <cellStyle name="Porcentagem 3 2" xfId="16" xr:uid="{00000000-0005-0000-0000-000012000000}"/>
    <cellStyle name="Porcentagem 4" xfId="17" xr:uid="{00000000-0005-0000-0000-000013000000}"/>
    <cellStyle name="Porcentagem 5" xfId="18" xr:uid="{00000000-0005-0000-0000-000014000000}"/>
    <cellStyle name="Porcentagem 6" xfId="19" xr:uid="{00000000-0005-0000-0000-000015000000}"/>
    <cellStyle name="Vírgula" xfId="1" builtinId="3"/>
    <cellStyle name="Vírgula 2" xfId="20" xr:uid="{00000000-0005-0000-0000-000016000000}"/>
    <cellStyle name="Vírgula 2 2" xfId="21" xr:uid="{00000000-0005-0000-0000-000017000000}"/>
    <cellStyle name="Vírgula 2 2 2" xfId="22" xr:uid="{00000000-0005-0000-0000-000018000000}"/>
    <cellStyle name="Vírgula 2 2 2 2" xfId="23" xr:uid="{00000000-0005-0000-0000-000019000000}"/>
    <cellStyle name="Vírgula 2 2 2 3" xfId="24" xr:uid="{00000000-0005-0000-0000-00001A000000}"/>
    <cellStyle name="Vírgula 2 2 2 4" xfId="25" xr:uid="{00000000-0005-0000-0000-00001B000000}"/>
    <cellStyle name="Vírgula 2 2 3" xfId="26" xr:uid="{00000000-0005-0000-0000-00001C000000}"/>
    <cellStyle name="Vírgula 2 2 4" xfId="27" xr:uid="{00000000-0005-0000-0000-00001D000000}"/>
    <cellStyle name="Vírgula 2 2 5" xfId="28" xr:uid="{00000000-0005-0000-0000-00001E000000}"/>
    <cellStyle name="Vírgula 3" xfId="29" xr:uid="{00000000-0005-0000-0000-00001F000000}"/>
    <cellStyle name="Vírgula 3 2" xfId="30" xr:uid="{00000000-0005-0000-0000-000020000000}"/>
    <cellStyle name="Vírgula 3 2 2" xfId="31" xr:uid="{00000000-0005-0000-0000-000021000000}"/>
    <cellStyle name="Vírgula 3 2 3" xfId="32" xr:uid="{00000000-0005-0000-0000-000022000000}"/>
    <cellStyle name="Vírgula 3 2 4" xfId="33" xr:uid="{00000000-0005-0000-0000-000023000000}"/>
    <cellStyle name="Vírgula 3 3" xfId="34" xr:uid="{00000000-0005-0000-0000-000024000000}"/>
    <cellStyle name="Vírgula 3 4" xfId="35" xr:uid="{00000000-0005-0000-0000-000025000000}"/>
    <cellStyle name="Vírgula 3 5" xfId="36" xr:uid="{00000000-0005-0000-0000-00002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F7F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109388</xdr:colOff>
      <xdr:row>1</xdr:row>
      <xdr:rowOff>76706</xdr:rowOff>
    </xdr:from>
    <xdr:to>
      <xdr:col>2</xdr:col>
      <xdr:colOff>374348</xdr:colOff>
      <xdr:row>5</xdr:row>
      <xdr:rowOff>186866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3232" y="267206"/>
          <a:ext cx="872179" cy="10626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254160</xdr:colOff>
      <xdr:row>3</xdr:row>
      <xdr:rowOff>137520</xdr:rowOff>
    </xdr:from>
    <xdr:to>
      <xdr:col>4</xdr:col>
      <xdr:colOff>3501360</xdr:colOff>
      <xdr:row>5</xdr:row>
      <xdr:rowOff>72360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24000" y="851760"/>
          <a:ext cx="3247200" cy="3348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600" b="1" strike="noStrike" spc="-1">
              <a:latin typeface="Arial"/>
            </a:rPr>
            <a:t>ORÇAMENTO DE REFERÊNCIA</a:t>
          </a:r>
          <a:endParaRPr lang="pt-BR" sz="1600" b="0" strike="noStrike" spc="-1">
            <a:latin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Gin&#225;sio%20S&#227;o%20Francisco%202020\Or&#231;amento%20padr&#227;o%20CEF\Or&#231;amento%20-%20Reforma%20Gin&#225;sio%20Ceslau%20Sawitzki%20R05%20Licita&#231;&#227;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sheetId="2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J65"/>
  <sheetViews>
    <sheetView showGridLines="0" tabSelected="1" zoomScale="80" zoomScaleNormal="80" workbookViewId="0">
      <pane ySplit="7" topLeftCell="A59" activePane="bottomLeft" state="frozen"/>
      <selection pane="bottomLeft" activeCell="H73" sqref="H73"/>
    </sheetView>
  </sheetViews>
  <sheetFormatPr defaultColWidth="9.140625" defaultRowHeight="15" x14ac:dyDescent="0.25"/>
  <cols>
    <col min="1" max="1" width="4.140625" style="1" customWidth="1"/>
    <col min="2" max="2" width="9.140625" style="2"/>
    <col min="3" max="3" width="14.28515625" style="1" customWidth="1"/>
    <col min="4" max="4" width="11.7109375" style="1" customWidth="1"/>
    <col min="5" max="5" width="87.5703125" style="1" customWidth="1"/>
    <col min="6" max="6" width="12.42578125" style="1" customWidth="1"/>
    <col min="7" max="7" width="13" style="1" customWidth="1"/>
    <col min="8" max="9" width="11.42578125" style="1" customWidth="1"/>
    <col min="10" max="10" width="12.42578125" style="1" customWidth="1"/>
    <col min="11" max="13" width="15.140625" style="1" customWidth="1"/>
    <col min="14" max="14" width="4.28515625" style="1" customWidth="1"/>
    <col min="15" max="1024" width="9.140625" style="1"/>
  </cols>
  <sheetData>
    <row r="2" spans="1:14" ht="27" customHeight="1" x14ac:dyDescent="0.25">
      <c r="B2" s="87"/>
      <c r="C2" s="87"/>
      <c r="D2" s="88" t="s">
        <v>0</v>
      </c>
      <c r="E2" s="88"/>
      <c r="F2" s="3" t="s">
        <v>1</v>
      </c>
      <c r="G2" s="89" t="s">
        <v>158</v>
      </c>
      <c r="H2" s="89"/>
      <c r="I2" s="89"/>
      <c r="J2" s="89"/>
      <c r="K2" s="89"/>
      <c r="L2" s="89"/>
      <c r="M2" s="89"/>
      <c r="N2" s="4"/>
    </row>
    <row r="3" spans="1:14" ht="15.75" customHeight="1" x14ac:dyDescent="0.25">
      <c r="B3" s="87"/>
      <c r="C3" s="87"/>
      <c r="D3" s="88"/>
      <c r="E3" s="88"/>
      <c r="F3" s="5" t="s">
        <v>2</v>
      </c>
      <c r="G3" s="6">
        <v>0</v>
      </c>
      <c r="H3" s="7"/>
      <c r="I3" s="8"/>
      <c r="J3" s="8"/>
      <c r="K3" s="8"/>
      <c r="L3" s="8"/>
      <c r="M3" s="9"/>
      <c r="N3" s="10"/>
    </row>
    <row r="4" spans="1:14" ht="15.75" customHeight="1" x14ac:dyDescent="0.25">
      <c r="B4" s="87"/>
      <c r="C4" s="87"/>
      <c r="D4" s="88"/>
      <c r="E4" s="88"/>
      <c r="F4" s="5" t="s">
        <v>3</v>
      </c>
      <c r="G4" s="11" t="s">
        <v>175</v>
      </c>
      <c r="H4" s="12"/>
      <c r="I4" s="12"/>
      <c r="J4" s="12"/>
      <c r="K4" s="13"/>
      <c r="L4" s="13"/>
      <c r="M4" s="14"/>
      <c r="N4" s="15"/>
    </row>
    <row r="5" spans="1:14" ht="15.75" customHeight="1" x14ac:dyDescent="0.25">
      <c r="B5" s="87"/>
      <c r="C5" s="87"/>
      <c r="D5" s="88"/>
      <c r="E5" s="88"/>
      <c r="F5" s="5" t="s">
        <v>4</v>
      </c>
      <c r="G5" s="16">
        <v>45108</v>
      </c>
      <c r="I5" s="17"/>
      <c r="J5" s="18"/>
      <c r="K5" s="90" t="s">
        <v>5</v>
      </c>
      <c r="L5" s="91" t="e">
        <f>+M8</f>
        <v>#REF!</v>
      </c>
      <c r="M5" s="91"/>
      <c r="N5" s="19"/>
    </row>
    <row r="6" spans="1:14" ht="16.5" customHeight="1" thickBot="1" x14ac:dyDescent="0.3">
      <c r="B6" s="87"/>
      <c r="C6" s="87"/>
      <c r="D6" s="20"/>
      <c r="E6" s="21"/>
      <c r="F6" s="22" t="s">
        <v>6</v>
      </c>
      <c r="G6" s="23">
        <v>0.23</v>
      </c>
      <c r="H6" s="92" t="s">
        <v>7</v>
      </c>
      <c r="I6" s="92"/>
      <c r="J6" s="24"/>
      <c r="K6" s="90"/>
      <c r="L6" s="91"/>
      <c r="M6" s="91"/>
      <c r="N6" s="19"/>
    </row>
    <row r="7" spans="1:14" ht="52.5" customHeight="1" x14ac:dyDescent="0.25">
      <c r="B7" s="25" t="s">
        <v>8</v>
      </c>
      <c r="C7" s="26" t="s">
        <v>9</v>
      </c>
      <c r="D7" s="26" t="s">
        <v>10</v>
      </c>
      <c r="E7" s="27" t="s">
        <v>11</v>
      </c>
      <c r="F7" s="28" t="s">
        <v>12</v>
      </c>
      <c r="G7" s="26" t="s">
        <v>13</v>
      </c>
      <c r="H7" s="26" t="s">
        <v>14</v>
      </c>
      <c r="I7" s="26" t="s">
        <v>15</v>
      </c>
      <c r="J7" s="26" t="s">
        <v>16</v>
      </c>
      <c r="K7" s="26" t="s">
        <v>17</v>
      </c>
      <c r="L7" s="26" t="s">
        <v>18</v>
      </c>
      <c r="M7" s="29" t="s">
        <v>19</v>
      </c>
      <c r="N7" s="19"/>
    </row>
    <row r="8" spans="1:14" ht="18.75" customHeight="1" x14ac:dyDescent="0.25">
      <c r="B8" s="30" t="s">
        <v>20</v>
      </c>
      <c r="C8" s="31"/>
      <c r="D8" s="31"/>
      <c r="E8" s="32" t="s">
        <v>21</v>
      </c>
      <c r="F8" s="33"/>
      <c r="G8" s="34"/>
      <c r="H8" s="34"/>
      <c r="I8" s="34"/>
      <c r="J8" s="34"/>
      <c r="K8" s="35" t="e">
        <f>+#REF!+K11+#REF!+#REF!+#REF!+#REF!</f>
        <v>#REF!</v>
      </c>
      <c r="L8" s="35" t="e">
        <f>+#REF!+L11+#REF!+#REF!+#REF!+#REF!</f>
        <v>#REF!</v>
      </c>
      <c r="M8" s="36" t="e">
        <f>+#REF!+M11+#REF!+#REF!+#REF!+#REF!</f>
        <v>#REF!</v>
      </c>
      <c r="N8" s="37"/>
    </row>
    <row r="9" spans="1:14" x14ac:dyDescent="0.25">
      <c r="B9" s="72" t="s">
        <v>22</v>
      </c>
      <c r="C9" s="73" t="s">
        <v>25</v>
      </c>
      <c r="D9" s="73" t="s">
        <v>30</v>
      </c>
      <c r="E9" s="74" t="s">
        <v>31</v>
      </c>
      <c r="F9" s="74" t="s">
        <v>32</v>
      </c>
      <c r="G9" s="75">
        <v>30</v>
      </c>
      <c r="H9" s="38"/>
      <c r="I9" s="38"/>
      <c r="J9" s="38">
        <f>+SUM(H9:I9)</f>
        <v>0</v>
      </c>
      <c r="K9" s="38">
        <f>ROUND(H9*G9,2)</f>
        <v>0</v>
      </c>
      <c r="L9" s="38">
        <f>ROUND(I9*G9,2)</f>
        <v>0</v>
      </c>
      <c r="M9" s="39">
        <f>+SUM(K9:L9)</f>
        <v>0</v>
      </c>
      <c r="N9" s="40"/>
    </row>
    <row r="10" spans="1:14" x14ac:dyDescent="0.25">
      <c r="B10" s="72" t="s">
        <v>33</v>
      </c>
      <c r="C10" s="73" t="s">
        <v>23</v>
      </c>
      <c r="D10" s="73" t="s">
        <v>34</v>
      </c>
      <c r="E10" s="74" t="s">
        <v>35</v>
      </c>
      <c r="F10" s="74" t="s">
        <v>36</v>
      </c>
      <c r="G10" s="75">
        <v>30.95</v>
      </c>
      <c r="H10" s="38"/>
      <c r="I10" s="38"/>
      <c r="J10" s="38"/>
      <c r="K10" s="38"/>
      <c r="L10" s="38"/>
      <c r="M10" s="39"/>
      <c r="N10" s="40"/>
    </row>
    <row r="11" spans="1:14" s="44" customFormat="1" ht="12.75" x14ac:dyDescent="0.2">
      <c r="A11" s="1"/>
      <c r="B11" s="76">
        <v>2</v>
      </c>
      <c r="C11" s="77"/>
      <c r="D11" s="77"/>
      <c r="E11" s="78" t="s">
        <v>37</v>
      </c>
      <c r="F11" s="78"/>
      <c r="G11" s="79"/>
      <c r="H11" s="41"/>
      <c r="I11" s="41"/>
      <c r="J11" s="41"/>
      <c r="K11" s="42" t="e">
        <f>+#REF!+#REF!</f>
        <v>#REF!</v>
      </c>
      <c r="L11" s="42" t="e">
        <f>+#REF!+#REF!</f>
        <v>#REF!</v>
      </c>
      <c r="M11" s="43" t="e">
        <f>+#REF!+#REF!</f>
        <v>#REF!</v>
      </c>
      <c r="N11" s="40"/>
    </row>
    <row r="12" spans="1:14" s="44" customFormat="1" ht="25.5" x14ac:dyDescent="0.2">
      <c r="A12" s="1"/>
      <c r="B12" s="63" t="s">
        <v>24</v>
      </c>
      <c r="C12" s="68" t="s">
        <v>23</v>
      </c>
      <c r="D12" s="68" t="s">
        <v>38</v>
      </c>
      <c r="E12" s="80" t="s">
        <v>39</v>
      </c>
      <c r="F12" s="80" t="s">
        <v>72</v>
      </c>
      <c r="G12" s="81">
        <v>3</v>
      </c>
      <c r="H12" s="48"/>
      <c r="I12" s="48"/>
      <c r="J12" s="48"/>
      <c r="K12" s="49"/>
      <c r="L12" s="49"/>
      <c r="M12" s="50"/>
      <c r="N12" s="40"/>
    </row>
    <row r="13" spans="1:14" s="44" customFormat="1" ht="12.75" x14ac:dyDescent="0.2">
      <c r="A13" s="1"/>
      <c r="B13" s="63" t="s">
        <v>26</v>
      </c>
      <c r="C13" s="68" t="s">
        <v>23</v>
      </c>
      <c r="D13" s="68" t="s">
        <v>40</v>
      </c>
      <c r="E13" s="80" t="s">
        <v>41</v>
      </c>
      <c r="F13" s="80" t="s">
        <v>72</v>
      </c>
      <c r="G13" s="81">
        <v>1</v>
      </c>
      <c r="H13" s="48"/>
      <c r="I13" s="48"/>
      <c r="J13" s="48"/>
      <c r="K13" s="49"/>
      <c r="L13" s="49"/>
      <c r="M13" s="50"/>
      <c r="N13" s="40"/>
    </row>
    <row r="14" spans="1:14" s="44" customFormat="1" ht="12.75" x14ac:dyDescent="0.2">
      <c r="A14" s="1"/>
      <c r="B14" s="63" t="s">
        <v>50</v>
      </c>
      <c r="C14" s="68" t="s">
        <v>23</v>
      </c>
      <c r="D14" s="68" t="s">
        <v>42</v>
      </c>
      <c r="E14" s="80" t="s">
        <v>43</v>
      </c>
      <c r="F14" s="80" t="s">
        <v>72</v>
      </c>
      <c r="G14" s="81">
        <v>13</v>
      </c>
      <c r="H14" s="48"/>
      <c r="I14" s="48"/>
      <c r="J14" s="48"/>
      <c r="K14" s="49"/>
      <c r="L14" s="49"/>
      <c r="M14" s="50"/>
      <c r="N14" s="40"/>
    </row>
    <row r="15" spans="1:14" s="44" customFormat="1" ht="25.5" x14ac:dyDescent="0.2">
      <c r="A15" s="1"/>
      <c r="B15" s="63" t="s">
        <v>51</v>
      </c>
      <c r="C15" s="68" t="s">
        <v>25</v>
      </c>
      <c r="D15" s="68" t="s">
        <v>44</v>
      </c>
      <c r="E15" s="80" t="s">
        <v>45</v>
      </c>
      <c r="F15" s="80" t="s">
        <v>36</v>
      </c>
      <c r="G15" s="81">
        <v>4.54</v>
      </c>
      <c r="H15" s="48"/>
      <c r="I15" s="48"/>
      <c r="J15" s="48"/>
      <c r="K15" s="49"/>
      <c r="L15" s="49"/>
      <c r="M15" s="50"/>
      <c r="N15" s="40"/>
    </row>
    <row r="16" spans="1:14" s="44" customFormat="1" ht="25.5" x14ac:dyDescent="0.2">
      <c r="A16" s="1"/>
      <c r="B16" s="63" t="s">
        <v>52</v>
      </c>
      <c r="C16" s="68" t="s">
        <v>23</v>
      </c>
      <c r="D16" s="68" t="s">
        <v>46</v>
      </c>
      <c r="E16" s="80" t="s">
        <v>47</v>
      </c>
      <c r="F16" s="80" t="s">
        <v>32</v>
      </c>
      <c r="G16" s="81">
        <v>4.54</v>
      </c>
      <c r="H16" s="48"/>
      <c r="I16" s="48"/>
      <c r="J16" s="48"/>
      <c r="K16" s="49"/>
      <c r="L16" s="49"/>
      <c r="M16" s="50"/>
      <c r="N16" s="40"/>
    </row>
    <row r="17" spans="2:14" x14ac:dyDescent="0.25">
      <c r="B17" s="63" t="s">
        <v>53</v>
      </c>
      <c r="C17" s="68" t="s">
        <v>23</v>
      </c>
      <c r="D17" s="68" t="s">
        <v>48</v>
      </c>
      <c r="E17" s="80" t="s">
        <v>49</v>
      </c>
      <c r="F17" s="80" t="s">
        <v>36</v>
      </c>
      <c r="G17" s="82">
        <v>3</v>
      </c>
      <c r="H17" s="38"/>
      <c r="I17" s="38"/>
      <c r="J17" s="38">
        <f>+SUM(H17:I17)</f>
        <v>0</v>
      </c>
      <c r="K17" s="38">
        <f>ROUND(H17*G17,2)</f>
        <v>0</v>
      </c>
      <c r="L17" s="38">
        <f>ROUND(I17*G17,2)</f>
        <v>0</v>
      </c>
      <c r="M17" s="39">
        <f>+SUM(K17:L17)</f>
        <v>0</v>
      </c>
      <c r="N17" s="40"/>
    </row>
    <row r="18" spans="2:14" x14ac:dyDescent="0.25">
      <c r="B18" s="83">
        <v>3</v>
      </c>
      <c r="C18" s="64"/>
      <c r="D18" s="64"/>
      <c r="E18" s="65" t="s">
        <v>54</v>
      </c>
      <c r="F18" s="65"/>
      <c r="G18" s="66"/>
      <c r="H18" s="45"/>
      <c r="I18" s="45"/>
      <c r="J18" s="45"/>
      <c r="K18" s="45"/>
      <c r="L18" s="45"/>
      <c r="M18" s="46"/>
      <c r="N18" s="40"/>
    </row>
    <row r="19" spans="2:14" x14ac:dyDescent="0.25">
      <c r="B19" s="63" t="s">
        <v>55</v>
      </c>
      <c r="C19" s="68" t="s">
        <v>25</v>
      </c>
      <c r="D19" s="68" t="s">
        <v>56</v>
      </c>
      <c r="E19" s="80" t="s">
        <v>57</v>
      </c>
      <c r="F19" s="80" t="s">
        <v>32</v>
      </c>
      <c r="G19" s="82">
        <v>851.58</v>
      </c>
      <c r="H19" s="52"/>
      <c r="I19" s="52"/>
      <c r="J19" s="52"/>
      <c r="K19" s="52"/>
      <c r="L19" s="52"/>
      <c r="M19" s="53"/>
      <c r="N19" s="40"/>
    </row>
    <row r="20" spans="2:14" ht="25.5" x14ac:dyDescent="0.25">
      <c r="B20" s="63" t="s">
        <v>79</v>
      </c>
      <c r="C20" s="68" t="s">
        <v>23</v>
      </c>
      <c r="D20" s="68" t="s">
        <v>58</v>
      </c>
      <c r="E20" s="80" t="s">
        <v>59</v>
      </c>
      <c r="F20" s="80" t="s">
        <v>32</v>
      </c>
      <c r="G20" s="82">
        <v>18.399999999999999</v>
      </c>
      <c r="H20" s="52"/>
      <c r="I20" s="52"/>
      <c r="J20" s="52"/>
      <c r="K20" s="52"/>
      <c r="L20" s="52"/>
      <c r="M20" s="53"/>
      <c r="N20" s="40"/>
    </row>
    <row r="21" spans="2:14" x14ac:dyDescent="0.25">
      <c r="B21" s="63" t="s">
        <v>80</v>
      </c>
      <c r="C21" s="68" t="s">
        <v>25</v>
      </c>
      <c r="D21" s="68" t="s">
        <v>60</v>
      </c>
      <c r="E21" s="80" t="s">
        <v>61</v>
      </c>
      <c r="F21" s="80" t="s">
        <v>32</v>
      </c>
      <c r="G21" s="82">
        <v>432</v>
      </c>
      <c r="H21" s="52"/>
      <c r="I21" s="52"/>
      <c r="J21" s="52"/>
      <c r="K21" s="52"/>
      <c r="L21" s="52"/>
      <c r="M21" s="53"/>
      <c r="N21" s="40"/>
    </row>
    <row r="22" spans="2:14" ht="25.5" x14ac:dyDescent="0.25">
      <c r="B22" s="63" t="s">
        <v>81</v>
      </c>
      <c r="C22" s="68" t="s">
        <v>25</v>
      </c>
      <c r="D22" s="68" t="s">
        <v>62</v>
      </c>
      <c r="E22" s="84" t="s">
        <v>63</v>
      </c>
      <c r="F22" s="80" t="s">
        <v>27</v>
      </c>
      <c r="G22" s="82">
        <v>317.56</v>
      </c>
      <c r="H22" s="52"/>
      <c r="I22" s="52"/>
      <c r="J22" s="52"/>
      <c r="K22" s="52"/>
      <c r="L22" s="52"/>
      <c r="M22" s="53"/>
      <c r="N22" s="40"/>
    </row>
    <row r="23" spans="2:14" ht="25.5" x14ac:dyDescent="0.25">
      <c r="B23" s="63" t="s">
        <v>82</v>
      </c>
      <c r="C23" s="68" t="s">
        <v>25</v>
      </c>
      <c r="D23" s="68" t="s">
        <v>64</v>
      </c>
      <c r="E23" s="57" t="s">
        <v>65</v>
      </c>
      <c r="F23" s="57" t="s">
        <v>71</v>
      </c>
      <c r="G23" s="57">
        <v>5</v>
      </c>
      <c r="H23" s="52"/>
      <c r="I23" s="52"/>
      <c r="J23" s="52"/>
      <c r="K23" s="52"/>
      <c r="L23" s="52"/>
      <c r="M23" s="53"/>
      <c r="N23" s="40"/>
    </row>
    <row r="24" spans="2:14" ht="25.5" x14ac:dyDescent="0.25">
      <c r="B24" s="63" t="s">
        <v>83</v>
      </c>
      <c r="C24" s="57" t="s">
        <v>25</v>
      </c>
      <c r="D24" s="57" t="s">
        <v>75</v>
      </c>
      <c r="E24" s="57" t="s">
        <v>66</v>
      </c>
      <c r="F24" s="57" t="s">
        <v>71</v>
      </c>
      <c r="G24" s="57">
        <v>416.42</v>
      </c>
      <c r="H24" s="52"/>
      <c r="I24" s="52"/>
      <c r="J24" s="52"/>
      <c r="K24" s="52"/>
      <c r="L24" s="52"/>
      <c r="M24" s="53"/>
      <c r="N24" s="40"/>
    </row>
    <row r="25" spans="2:14" x14ac:dyDescent="0.25">
      <c r="B25" s="63" t="s">
        <v>84</v>
      </c>
      <c r="C25" s="57" t="s">
        <v>74</v>
      </c>
      <c r="D25" s="57">
        <v>28</v>
      </c>
      <c r="E25" s="57" t="s">
        <v>67</v>
      </c>
      <c r="F25" s="57" t="s">
        <v>72</v>
      </c>
      <c r="G25" s="57">
        <v>1</v>
      </c>
      <c r="H25" s="52"/>
      <c r="I25" s="52"/>
      <c r="J25" s="52"/>
      <c r="K25" s="52"/>
      <c r="L25" s="52"/>
      <c r="M25" s="53"/>
      <c r="N25" s="40"/>
    </row>
    <row r="26" spans="2:14" x14ac:dyDescent="0.25">
      <c r="B26" s="63" t="s">
        <v>85</v>
      </c>
      <c r="C26" s="57" t="s">
        <v>25</v>
      </c>
      <c r="D26" s="57" t="s">
        <v>76</v>
      </c>
      <c r="E26" s="57" t="s">
        <v>68</v>
      </c>
      <c r="F26" s="57" t="s">
        <v>71</v>
      </c>
      <c r="G26" s="57">
        <v>31.8</v>
      </c>
      <c r="H26" s="52"/>
      <c r="I26" s="52"/>
      <c r="J26" s="52"/>
      <c r="K26" s="52"/>
      <c r="L26" s="52"/>
      <c r="M26" s="53"/>
      <c r="N26" s="40"/>
    </row>
    <row r="27" spans="2:14" ht="25.5" x14ac:dyDescent="0.25">
      <c r="B27" s="63" t="s">
        <v>86</v>
      </c>
      <c r="C27" s="57" t="s">
        <v>25</v>
      </c>
      <c r="D27" s="57" t="s">
        <v>77</v>
      </c>
      <c r="E27" s="57" t="s">
        <v>69</v>
      </c>
      <c r="F27" s="57" t="s">
        <v>73</v>
      </c>
      <c r="G27" s="57">
        <v>3.18</v>
      </c>
      <c r="H27" s="52"/>
      <c r="I27" s="52"/>
      <c r="J27" s="52"/>
      <c r="K27" s="52"/>
      <c r="L27" s="52"/>
      <c r="M27" s="53"/>
      <c r="N27" s="40"/>
    </row>
    <row r="28" spans="2:14" ht="25.5" x14ac:dyDescent="0.25">
      <c r="B28" s="63" t="s">
        <v>87</v>
      </c>
      <c r="C28" s="57" t="s">
        <v>74</v>
      </c>
      <c r="D28" s="57" t="s">
        <v>78</v>
      </c>
      <c r="E28" s="57" t="s">
        <v>70</v>
      </c>
      <c r="F28" s="57" t="s">
        <v>71</v>
      </c>
      <c r="G28" s="57">
        <v>31.8</v>
      </c>
      <c r="H28" s="52"/>
      <c r="I28" s="52"/>
      <c r="J28" s="52"/>
      <c r="K28" s="52"/>
      <c r="L28" s="52"/>
      <c r="M28" s="53"/>
      <c r="N28" s="40"/>
    </row>
    <row r="29" spans="2:14" x14ac:dyDescent="0.25">
      <c r="B29" s="64" t="s">
        <v>88</v>
      </c>
      <c r="C29" s="64"/>
      <c r="D29" s="64"/>
      <c r="E29" s="65" t="s">
        <v>89</v>
      </c>
      <c r="F29" s="65"/>
      <c r="G29" s="66"/>
      <c r="H29" s="45"/>
      <c r="I29" s="45"/>
      <c r="J29" s="45"/>
      <c r="K29" s="45"/>
      <c r="L29" s="45"/>
      <c r="M29" s="46"/>
      <c r="N29" s="40"/>
    </row>
    <row r="30" spans="2:14" x14ac:dyDescent="0.25">
      <c r="B30" s="63" t="s">
        <v>97</v>
      </c>
      <c r="C30" s="67" t="s">
        <v>25</v>
      </c>
      <c r="D30" s="67" t="s">
        <v>56</v>
      </c>
      <c r="E30" s="57" t="s">
        <v>90</v>
      </c>
      <c r="F30" s="57" t="s">
        <v>71</v>
      </c>
      <c r="G30" s="57">
        <v>76.010000000000005</v>
      </c>
      <c r="H30" s="52"/>
      <c r="I30" s="52"/>
      <c r="J30" s="52"/>
      <c r="K30" s="52"/>
      <c r="L30" s="52"/>
      <c r="M30" s="53"/>
      <c r="N30" s="40"/>
    </row>
    <row r="31" spans="2:14" x14ac:dyDescent="0.25">
      <c r="B31" s="63" t="s">
        <v>98</v>
      </c>
      <c r="C31" s="67" t="s">
        <v>23</v>
      </c>
      <c r="D31" s="67" t="s">
        <v>94</v>
      </c>
      <c r="E31" s="57" t="s">
        <v>91</v>
      </c>
      <c r="F31" s="57" t="s">
        <v>71</v>
      </c>
      <c r="G31" s="57">
        <v>22.14</v>
      </c>
      <c r="H31" s="52"/>
      <c r="I31" s="52"/>
      <c r="J31" s="52"/>
      <c r="K31" s="52"/>
      <c r="L31" s="52"/>
      <c r="M31" s="53"/>
      <c r="N31" s="40"/>
    </row>
    <row r="32" spans="2:14" x14ac:dyDescent="0.25">
      <c r="B32" s="63" t="s">
        <v>99</v>
      </c>
      <c r="C32" s="67" t="s">
        <v>23</v>
      </c>
      <c r="D32" s="67" t="s">
        <v>95</v>
      </c>
      <c r="E32" s="57" t="s">
        <v>92</v>
      </c>
      <c r="F32" s="57" t="s">
        <v>71</v>
      </c>
      <c r="G32" s="57">
        <v>22.14</v>
      </c>
      <c r="H32" s="52"/>
      <c r="I32" s="52"/>
      <c r="J32" s="52"/>
      <c r="K32" s="52"/>
      <c r="L32" s="52"/>
      <c r="M32" s="53"/>
      <c r="N32" s="40"/>
    </row>
    <row r="33" spans="2:14" ht="25.5" x14ac:dyDescent="0.25">
      <c r="B33" s="63" t="s">
        <v>100</v>
      </c>
      <c r="C33" s="67" t="s">
        <v>25</v>
      </c>
      <c r="D33" s="67" t="s">
        <v>96</v>
      </c>
      <c r="E33" s="57" t="s">
        <v>93</v>
      </c>
      <c r="F33" s="57" t="s">
        <v>71</v>
      </c>
      <c r="G33" s="57">
        <v>58.76</v>
      </c>
      <c r="H33" s="52"/>
      <c r="I33" s="52"/>
      <c r="J33" s="52"/>
      <c r="K33" s="52"/>
      <c r="L33" s="52"/>
      <c r="M33" s="53"/>
      <c r="N33" s="40"/>
    </row>
    <row r="34" spans="2:14" x14ac:dyDescent="0.25">
      <c r="B34" s="64" t="s">
        <v>101</v>
      </c>
      <c r="C34" s="64"/>
      <c r="D34" s="64"/>
      <c r="E34" s="65" t="s">
        <v>102</v>
      </c>
      <c r="F34" s="65"/>
      <c r="G34" s="66"/>
      <c r="H34" s="45"/>
      <c r="I34" s="45"/>
      <c r="J34" s="45"/>
      <c r="K34" s="45"/>
      <c r="L34" s="45"/>
      <c r="M34" s="46"/>
      <c r="N34" s="40"/>
    </row>
    <row r="35" spans="2:14" ht="25.5" x14ac:dyDescent="0.25">
      <c r="B35" s="63" t="s">
        <v>111</v>
      </c>
      <c r="C35" s="68" t="s">
        <v>23</v>
      </c>
      <c r="D35" s="68" t="s">
        <v>107</v>
      </c>
      <c r="E35" s="56" t="s">
        <v>103</v>
      </c>
      <c r="F35" s="56" t="s">
        <v>72</v>
      </c>
      <c r="G35" s="56">
        <v>1</v>
      </c>
      <c r="H35" s="52"/>
      <c r="I35" s="52"/>
      <c r="J35" s="52"/>
      <c r="K35" s="52"/>
      <c r="L35" s="52"/>
      <c r="M35" s="53"/>
      <c r="N35" s="40"/>
    </row>
    <row r="36" spans="2:14" ht="38.25" x14ac:dyDescent="0.25">
      <c r="B36" s="63" t="s">
        <v>112</v>
      </c>
      <c r="C36" s="68" t="s">
        <v>25</v>
      </c>
      <c r="D36" s="68" t="s">
        <v>108</v>
      </c>
      <c r="E36" s="56" t="s">
        <v>104</v>
      </c>
      <c r="F36" s="56" t="s">
        <v>72</v>
      </c>
      <c r="G36" s="56">
        <v>1</v>
      </c>
      <c r="H36" s="52"/>
      <c r="I36" s="52"/>
      <c r="J36" s="52"/>
      <c r="K36" s="52"/>
      <c r="L36" s="52"/>
      <c r="M36" s="53"/>
      <c r="N36" s="40"/>
    </row>
    <row r="37" spans="2:14" x14ac:dyDescent="0.25">
      <c r="B37" s="63" t="s">
        <v>113</v>
      </c>
      <c r="C37" s="68" t="s">
        <v>23</v>
      </c>
      <c r="D37" s="68" t="s">
        <v>109</v>
      </c>
      <c r="E37" s="56" t="s">
        <v>105</v>
      </c>
      <c r="F37" s="56" t="s">
        <v>72</v>
      </c>
      <c r="G37" s="56">
        <v>1</v>
      </c>
      <c r="H37" s="52"/>
      <c r="I37" s="52"/>
      <c r="J37" s="52"/>
      <c r="K37" s="52"/>
      <c r="L37" s="52"/>
      <c r="M37" s="53"/>
      <c r="N37" s="40"/>
    </row>
    <row r="38" spans="2:14" ht="25.5" x14ac:dyDescent="0.25">
      <c r="B38" s="63" t="s">
        <v>114</v>
      </c>
      <c r="C38" s="68" t="s">
        <v>25</v>
      </c>
      <c r="D38" s="68" t="s">
        <v>110</v>
      </c>
      <c r="E38" s="56" t="s">
        <v>106</v>
      </c>
      <c r="F38" s="56" t="s">
        <v>72</v>
      </c>
      <c r="G38" s="56">
        <v>1</v>
      </c>
      <c r="H38" s="51"/>
      <c r="I38" s="51"/>
      <c r="J38" s="51"/>
      <c r="K38" s="54" t="e">
        <f>SUM(#REF!)</f>
        <v>#REF!</v>
      </c>
      <c r="L38" s="54" t="e">
        <f>SUM(#REF!)</f>
        <v>#REF!</v>
      </c>
      <c r="M38" s="55" t="e">
        <f>SUM(#REF!)</f>
        <v>#REF!</v>
      </c>
      <c r="N38" s="40"/>
    </row>
    <row r="39" spans="2:14" x14ac:dyDescent="0.25">
      <c r="B39" s="64" t="s">
        <v>115</v>
      </c>
      <c r="C39" s="64"/>
      <c r="D39" s="64"/>
      <c r="E39" s="65" t="s">
        <v>116</v>
      </c>
      <c r="F39" s="65"/>
      <c r="G39" s="66"/>
      <c r="H39" s="45"/>
      <c r="I39" s="45"/>
      <c r="J39" s="45"/>
      <c r="K39" s="45"/>
      <c r="L39" s="45"/>
      <c r="M39" s="46"/>
      <c r="N39" s="40"/>
    </row>
    <row r="40" spans="2:14" ht="25.5" x14ac:dyDescent="0.25">
      <c r="B40" s="63" t="s">
        <v>129</v>
      </c>
      <c r="C40" s="68" t="s">
        <v>23</v>
      </c>
      <c r="D40" s="68" t="s">
        <v>123</v>
      </c>
      <c r="E40" s="58" t="s">
        <v>117</v>
      </c>
      <c r="F40" s="58" t="s">
        <v>72</v>
      </c>
      <c r="G40" s="58">
        <v>4</v>
      </c>
      <c r="H40" s="51"/>
      <c r="I40" s="51"/>
      <c r="J40" s="51"/>
      <c r="K40" s="52"/>
      <c r="L40" s="52"/>
      <c r="M40" s="53"/>
      <c r="N40" s="40"/>
    </row>
    <row r="41" spans="2:14" ht="38.25" x14ac:dyDescent="0.25">
      <c r="B41" s="63" t="s">
        <v>130</v>
      </c>
      <c r="C41" s="68" t="s">
        <v>25</v>
      </c>
      <c r="D41" s="68" t="s">
        <v>124</v>
      </c>
      <c r="E41" s="58" t="s">
        <v>118</v>
      </c>
      <c r="F41" s="58" t="s">
        <v>72</v>
      </c>
      <c r="G41" s="58">
        <v>4</v>
      </c>
      <c r="H41" s="51"/>
      <c r="I41" s="51"/>
      <c r="J41" s="51"/>
      <c r="K41" s="52"/>
      <c r="L41" s="52"/>
      <c r="M41" s="53"/>
      <c r="N41" s="40"/>
    </row>
    <row r="42" spans="2:14" x14ac:dyDescent="0.25">
      <c r="B42" s="63" t="s">
        <v>131</v>
      </c>
      <c r="C42" s="68" t="s">
        <v>23</v>
      </c>
      <c r="D42" s="68" t="s">
        <v>125</v>
      </c>
      <c r="E42" s="58" t="s">
        <v>119</v>
      </c>
      <c r="F42" s="58" t="s">
        <v>120</v>
      </c>
      <c r="G42" s="58">
        <v>15</v>
      </c>
      <c r="H42" s="51"/>
      <c r="I42" s="51"/>
      <c r="J42" s="51"/>
      <c r="K42" s="52"/>
      <c r="L42" s="52"/>
      <c r="M42" s="53"/>
      <c r="N42" s="40"/>
    </row>
    <row r="43" spans="2:14" x14ac:dyDescent="0.25">
      <c r="B43" s="63" t="s">
        <v>132</v>
      </c>
      <c r="C43" s="68" t="s">
        <v>23</v>
      </c>
      <c r="D43" s="68" t="s">
        <v>126</v>
      </c>
      <c r="E43" s="58" t="s">
        <v>121</v>
      </c>
      <c r="F43" s="58" t="s">
        <v>27</v>
      </c>
      <c r="G43" s="58">
        <v>113.03</v>
      </c>
      <c r="H43" s="51"/>
      <c r="I43" s="51"/>
      <c r="J43" s="51"/>
      <c r="K43" s="52"/>
      <c r="L43" s="52"/>
      <c r="M43" s="53"/>
      <c r="N43" s="40"/>
    </row>
    <row r="44" spans="2:14" ht="25.5" x14ac:dyDescent="0.25">
      <c r="B44" s="63" t="s">
        <v>133</v>
      </c>
      <c r="C44" s="68" t="s">
        <v>23</v>
      </c>
      <c r="D44" s="68" t="s">
        <v>127</v>
      </c>
      <c r="E44" s="58" t="s">
        <v>122</v>
      </c>
      <c r="F44" s="58" t="s">
        <v>72</v>
      </c>
      <c r="G44" s="58">
        <v>1</v>
      </c>
      <c r="H44" s="51"/>
      <c r="I44" s="51"/>
      <c r="J44" s="51"/>
      <c r="K44" s="52"/>
      <c r="L44" s="52"/>
      <c r="M44" s="53"/>
      <c r="N44" s="40"/>
    </row>
    <row r="45" spans="2:14" x14ac:dyDescent="0.25">
      <c r="B45" s="64" t="s">
        <v>128</v>
      </c>
      <c r="C45" s="64"/>
      <c r="D45" s="64"/>
      <c r="E45" s="65" t="s">
        <v>134</v>
      </c>
      <c r="F45" s="65"/>
      <c r="G45" s="66"/>
      <c r="H45" s="45"/>
      <c r="I45" s="45"/>
      <c r="J45" s="45"/>
      <c r="K45" s="45"/>
      <c r="L45" s="45"/>
      <c r="M45" s="46"/>
      <c r="N45" s="40"/>
    </row>
    <row r="46" spans="2:14" ht="25.5" x14ac:dyDescent="0.25">
      <c r="B46" s="63" t="s">
        <v>159</v>
      </c>
      <c r="C46" s="68" t="s">
        <v>25</v>
      </c>
      <c r="D46" s="56" t="s">
        <v>146</v>
      </c>
      <c r="E46" s="56" t="s">
        <v>135</v>
      </c>
      <c r="F46" s="56" t="s">
        <v>73</v>
      </c>
      <c r="G46" s="56">
        <v>15.42</v>
      </c>
      <c r="H46" s="51"/>
      <c r="I46" s="51"/>
      <c r="J46" s="51"/>
      <c r="K46" s="52"/>
      <c r="L46" s="52"/>
      <c r="M46" s="53"/>
      <c r="N46" s="40"/>
    </row>
    <row r="47" spans="2:14" x14ac:dyDescent="0.25">
      <c r="B47" s="63" t="s">
        <v>160</v>
      </c>
      <c r="C47" s="68" t="s">
        <v>25</v>
      </c>
      <c r="D47" s="56" t="s">
        <v>147</v>
      </c>
      <c r="E47" s="56" t="s">
        <v>136</v>
      </c>
      <c r="F47" s="56" t="s">
        <v>73</v>
      </c>
      <c r="G47" s="56">
        <v>15.42</v>
      </c>
      <c r="H47" s="51"/>
      <c r="I47" s="51"/>
      <c r="J47" s="51"/>
      <c r="K47" s="52"/>
      <c r="L47" s="52"/>
      <c r="M47" s="53"/>
      <c r="N47" s="40"/>
    </row>
    <row r="48" spans="2:14" ht="25.5" x14ac:dyDescent="0.25">
      <c r="B48" s="63" t="s">
        <v>161</v>
      </c>
      <c r="C48" s="68" t="s">
        <v>25</v>
      </c>
      <c r="D48" s="56" t="s">
        <v>148</v>
      </c>
      <c r="E48" s="56" t="s">
        <v>137</v>
      </c>
      <c r="F48" s="56" t="s">
        <v>27</v>
      </c>
      <c r="G48" s="56">
        <v>52.39</v>
      </c>
      <c r="H48" s="51"/>
      <c r="I48" s="51"/>
      <c r="J48" s="51"/>
      <c r="K48" s="52"/>
      <c r="L48" s="52"/>
      <c r="M48" s="53"/>
      <c r="N48" s="40"/>
    </row>
    <row r="49" spans="2:14" ht="25.5" x14ac:dyDescent="0.25">
      <c r="B49" s="63" t="s">
        <v>162</v>
      </c>
      <c r="C49" s="68" t="s">
        <v>25</v>
      </c>
      <c r="D49" s="56" t="s">
        <v>149</v>
      </c>
      <c r="E49" s="56" t="s">
        <v>138</v>
      </c>
      <c r="F49" s="56" t="s">
        <v>72</v>
      </c>
      <c r="G49" s="56">
        <v>3</v>
      </c>
      <c r="H49" s="51"/>
      <c r="I49" s="51"/>
      <c r="J49" s="51"/>
      <c r="K49" s="52"/>
      <c r="L49" s="52"/>
      <c r="M49" s="53"/>
      <c r="N49" s="40"/>
    </row>
    <row r="50" spans="2:14" ht="38.25" x14ac:dyDescent="0.25">
      <c r="B50" s="63" t="s">
        <v>163</v>
      </c>
      <c r="C50" s="68" t="s">
        <v>25</v>
      </c>
      <c r="D50" s="56" t="s">
        <v>150</v>
      </c>
      <c r="E50" s="56" t="s">
        <v>139</v>
      </c>
      <c r="F50" s="56" t="s">
        <v>72</v>
      </c>
      <c r="G50" s="56">
        <v>17</v>
      </c>
      <c r="H50" s="51"/>
      <c r="I50" s="51"/>
      <c r="J50" s="51"/>
      <c r="K50" s="52"/>
      <c r="L50" s="52"/>
      <c r="M50" s="53"/>
      <c r="N50" s="40"/>
    </row>
    <row r="51" spans="2:14" ht="25.5" x14ac:dyDescent="0.25">
      <c r="B51" s="63" t="s">
        <v>164</v>
      </c>
      <c r="C51" s="68" t="s">
        <v>25</v>
      </c>
      <c r="D51" s="56" t="s">
        <v>151</v>
      </c>
      <c r="E51" s="56" t="s">
        <v>140</v>
      </c>
      <c r="F51" s="56" t="s">
        <v>72</v>
      </c>
      <c r="G51" s="56">
        <v>5</v>
      </c>
      <c r="H51" s="51"/>
      <c r="I51" s="51"/>
      <c r="J51" s="51"/>
      <c r="K51" s="52"/>
      <c r="L51" s="52"/>
      <c r="M51" s="53"/>
      <c r="N51" s="40"/>
    </row>
    <row r="52" spans="2:14" ht="25.5" x14ac:dyDescent="0.25">
      <c r="B52" s="63" t="s">
        <v>165</v>
      </c>
      <c r="C52" s="68" t="s">
        <v>25</v>
      </c>
      <c r="D52" s="56" t="s">
        <v>152</v>
      </c>
      <c r="E52" s="56" t="s">
        <v>141</v>
      </c>
      <c r="F52" s="56" t="s">
        <v>27</v>
      </c>
      <c r="G52" s="56">
        <v>208.82</v>
      </c>
      <c r="H52" s="51"/>
      <c r="I52" s="51"/>
      <c r="J52" s="51"/>
      <c r="K52" s="52"/>
      <c r="L52" s="52"/>
      <c r="M52" s="53"/>
      <c r="N52" s="40"/>
    </row>
    <row r="53" spans="2:14" ht="25.5" x14ac:dyDescent="0.25">
      <c r="B53" s="63" t="s">
        <v>166</v>
      </c>
      <c r="C53" s="68" t="s">
        <v>25</v>
      </c>
      <c r="D53" s="56" t="s">
        <v>153</v>
      </c>
      <c r="E53" s="56" t="s">
        <v>142</v>
      </c>
      <c r="F53" s="56" t="s">
        <v>72</v>
      </c>
      <c r="G53" s="56">
        <v>3</v>
      </c>
      <c r="H53" s="51"/>
      <c r="I53" s="51"/>
      <c r="J53" s="51"/>
      <c r="K53" s="52"/>
      <c r="L53" s="52"/>
      <c r="M53" s="53"/>
      <c r="N53" s="40"/>
    </row>
    <row r="54" spans="2:14" ht="25.5" x14ac:dyDescent="0.25">
      <c r="B54" s="63" t="s">
        <v>167</v>
      </c>
      <c r="C54" s="68" t="s">
        <v>25</v>
      </c>
      <c r="D54" s="56" t="s">
        <v>154</v>
      </c>
      <c r="E54" s="56" t="s">
        <v>143</v>
      </c>
      <c r="F54" s="56" t="s">
        <v>72</v>
      </c>
      <c r="G54" s="56">
        <v>3</v>
      </c>
      <c r="H54" s="51"/>
      <c r="I54" s="51"/>
      <c r="J54" s="51"/>
      <c r="K54" s="52"/>
      <c r="L54" s="52"/>
      <c r="M54" s="53"/>
      <c r="N54" s="40"/>
    </row>
    <row r="55" spans="2:14" ht="25.5" x14ac:dyDescent="0.25">
      <c r="B55" s="63" t="s">
        <v>168</v>
      </c>
      <c r="C55" s="68" t="s">
        <v>25</v>
      </c>
      <c r="D55" s="56" t="s">
        <v>155</v>
      </c>
      <c r="E55" s="56" t="s">
        <v>144</v>
      </c>
      <c r="F55" s="56" t="s">
        <v>27</v>
      </c>
      <c r="G55" s="56">
        <v>30</v>
      </c>
      <c r="H55" s="51"/>
      <c r="I55" s="51"/>
      <c r="J55" s="51"/>
      <c r="K55" s="52"/>
      <c r="L55" s="52"/>
      <c r="M55" s="53"/>
      <c r="N55" s="40"/>
    </row>
    <row r="56" spans="2:14" ht="25.5" x14ac:dyDescent="0.25">
      <c r="B56" s="63" t="s">
        <v>169</v>
      </c>
      <c r="C56" s="68" t="s">
        <v>25</v>
      </c>
      <c r="D56" s="56" t="s">
        <v>154</v>
      </c>
      <c r="E56" s="56" t="s">
        <v>143</v>
      </c>
      <c r="F56" s="56" t="s">
        <v>72</v>
      </c>
      <c r="G56" s="56">
        <v>3</v>
      </c>
      <c r="H56" s="51"/>
      <c r="I56" s="51"/>
      <c r="J56" s="51"/>
      <c r="K56" s="52"/>
      <c r="L56" s="52"/>
      <c r="M56" s="53"/>
      <c r="N56" s="40"/>
    </row>
    <row r="57" spans="2:14" ht="25.5" x14ac:dyDescent="0.25">
      <c r="B57" s="63" t="s">
        <v>170</v>
      </c>
      <c r="C57" s="68" t="s">
        <v>25</v>
      </c>
      <c r="D57" s="56" t="s">
        <v>156</v>
      </c>
      <c r="E57" s="56" t="s">
        <v>145</v>
      </c>
      <c r="F57" s="56" t="s">
        <v>27</v>
      </c>
      <c r="G57" s="56">
        <v>147.43</v>
      </c>
      <c r="H57" s="51"/>
      <c r="I57" s="51"/>
      <c r="J57" s="51"/>
      <c r="K57" s="52"/>
      <c r="L57" s="52"/>
      <c r="M57" s="53"/>
      <c r="N57" s="40"/>
    </row>
    <row r="58" spans="2:14" x14ac:dyDescent="0.25">
      <c r="B58" s="69">
        <v>8</v>
      </c>
      <c r="C58" s="70"/>
      <c r="D58" s="70"/>
      <c r="E58" s="59" t="s">
        <v>157</v>
      </c>
      <c r="F58" s="71"/>
      <c r="G58" s="71"/>
      <c r="H58" s="60"/>
      <c r="I58" s="60"/>
      <c r="J58" s="60"/>
      <c r="K58" s="61"/>
      <c r="L58" s="61"/>
      <c r="M58" s="62"/>
      <c r="N58" s="40"/>
    </row>
    <row r="59" spans="2:14" x14ac:dyDescent="0.25">
      <c r="B59" s="63" t="s">
        <v>171</v>
      </c>
      <c r="C59" s="68" t="s">
        <v>25</v>
      </c>
      <c r="D59" s="68" t="s">
        <v>56</v>
      </c>
      <c r="E59" s="56" t="s">
        <v>90</v>
      </c>
      <c r="F59" s="56" t="s">
        <v>71</v>
      </c>
      <c r="G59" s="56">
        <v>91.37</v>
      </c>
      <c r="H59" s="51"/>
      <c r="I59" s="51"/>
      <c r="J59" s="51"/>
      <c r="K59" s="52"/>
      <c r="L59" s="52"/>
      <c r="M59" s="53"/>
      <c r="N59" s="40"/>
    </row>
    <row r="60" spans="2:14" x14ac:dyDescent="0.25">
      <c r="B60" s="63" t="s">
        <v>172</v>
      </c>
      <c r="C60" s="68" t="s">
        <v>23</v>
      </c>
      <c r="D60" s="68" t="s">
        <v>94</v>
      </c>
      <c r="E60" s="56" t="s">
        <v>91</v>
      </c>
      <c r="F60" s="56" t="s">
        <v>71</v>
      </c>
      <c r="G60" s="56">
        <v>38.67</v>
      </c>
      <c r="H60" s="51"/>
      <c r="I60" s="51"/>
      <c r="J60" s="51"/>
      <c r="K60" s="52"/>
      <c r="L60" s="52"/>
      <c r="M60" s="53"/>
      <c r="N60" s="40"/>
    </row>
    <row r="61" spans="2:14" x14ac:dyDescent="0.25">
      <c r="B61" s="63" t="s">
        <v>173</v>
      </c>
      <c r="C61" s="68" t="s">
        <v>23</v>
      </c>
      <c r="D61" s="68" t="s">
        <v>95</v>
      </c>
      <c r="E61" s="56" t="s">
        <v>92</v>
      </c>
      <c r="F61" s="56" t="s">
        <v>71</v>
      </c>
      <c r="G61" s="56">
        <v>38.67</v>
      </c>
      <c r="H61" s="51"/>
      <c r="I61" s="51"/>
      <c r="J61" s="51"/>
      <c r="K61" s="52"/>
      <c r="L61" s="52"/>
      <c r="M61" s="53"/>
      <c r="N61" s="40"/>
    </row>
    <row r="62" spans="2:14" ht="26.25" thickBot="1" x14ac:dyDescent="0.3">
      <c r="B62" s="63" t="s">
        <v>174</v>
      </c>
      <c r="C62" s="68" t="s">
        <v>25</v>
      </c>
      <c r="D62" s="68" t="s">
        <v>96</v>
      </c>
      <c r="E62" s="56" t="s">
        <v>93</v>
      </c>
      <c r="F62" s="56" t="s">
        <v>71</v>
      </c>
      <c r="G62" s="56">
        <v>66.650000000000006</v>
      </c>
      <c r="H62" s="51"/>
      <c r="I62" s="51"/>
      <c r="J62" s="51"/>
      <c r="K62" s="52"/>
      <c r="L62" s="52"/>
      <c r="M62" s="53"/>
      <c r="N62" s="40"/>
    </row>
    <row r="63" spans="2:14" ht="43.5" customHeight="1" thickBot="1" x14ac:dyDescent="0.3">
      <c r="B63" s="85" t="s">
        <v>29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47"/>
    </row>
    <row r="64" spans="2:14" ht="43.5" customHeight="1" thickBot="1" x14ac:dyDescent="0.3">
      <c r="B64" s="93" t="s">
        <v>176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5"/>
      <c r="N64" s="47"/>
    </row>
    <row r="65" spans="2:13" ht="13.5" customHeight="1" thickBot="1" x14ac:dyDescent="0.3">
      <c r="B65" s="86" t="s">
        <v>28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</row>
  </sheetData>
  <mergeCells count="9">
    <mergeCell ref="B63:M63"/>
    <mergeCell ref="B65:M65"/>
    <mergeCell ref="B2:C6"/>
    <mergeCell ref="D2:E5"/>
    <mergeCell ref="G2:M2"/>
    <mergeCell ref="K5:K6"/>
    <mergeCell ref="L5:M6"/>
    <mergeCell ref="H6:I6"/>
    <mergeCell ref="B64:M64"/>
  </mergeCells>
  <phoneticPr fontId="15" type="noConversion"/>
  <pageMargins left="0.51180555555555496" right="0.51180555555555496" top="0.78749999999999998" bottom="0.78749999999999998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dc:description/>
  <cp:lastModifiedBy>Daniela de Oliveira</cp:lastModifiedBy>
  <cp:revision>8</cp:revision>
  <cp:lastPrinted>2023-04-20T09:50:28Z</cp:lastPrinted>
  <dcterms:created xsi:type="dcterms:W3CDTF">2020-11-11T20:20:17Z</dcterms:created>
  <dcterms:modified xsi:type="dcterms:W3CDTF">2023-08-02T16:33:13Z</dcterms:modified>
  <dc:language>pt-BR</dc:language>
</cp:coreProperties>
</file>