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1.16\Dados\SecAdm\SetAdm\DocSMA\Licitação (Tomada de Preços)\027-23 Construção de Solários e  troca de janelas por portas na EMEI Tesouro das Acácias (Exclusiva)\"/>
    </mc:Choice>
  </mc:AlternateContent>
  <xr:revisionPtr revIDLastSave="0" documentId="13_ncr:1_{F07DE71B-475C-4B4E-82B2-80A95D1F9B04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Orçamento" sheetId="1" r:id="rId1"/>
  </sheets>
  <externalReferences>
    <externalReference r:id="rId2"/>
  </externalReferences>
  <definedNames>
    <definedName name="_xlnm.Print_Area" localSheetId="0">Orçamento!$B$2:$M$32</definedName>
    <definedName name="_xlnm.Database">TEXT(Import.DataBase,"mm-aaaa")</definedName>
    <definedName name="CFF.NumLinha">ROW(#REF!)-ROW(#REF!)-1</definedName>
    <definedName name="Código" localSheetId="0">Orçamento!#REF!</definedName>
    <definedName name="Dados.Lista.BDI">[1]DADOS!$T$37:$X$37</definedName>
    <definedName name="Fonte" localSheetId="0">Orçamento!#REF!</definedName>
    <definedName name="Import.DataBase">[1]DADOS!$A$38</definedName>
    <definedName name="Import.Desoneracao">[1]DADOS!$C$38</definedName>
    <definedName name="PO.CustoUnitario" localSheetId="0">ROUND(Orçamento!#REF!,15-13*Orçamento!#REF!)</definedName>
    <definedName name="PO.CustoUnitario">ROUND(#REF!,15-13*#REF!)</definedName>
    <definedName name="PO.PrecoUnitario" localSheetId="0">ROUND(Orçamento!#REF!,15-13*Orçamento!#REF!)</definedName>
    <definedName name="PO.PrecoUnitario">ROUND(#REF!,15-13*#REF!)</definedName>
    <definedName name="PO.Quantidade" localSheetId="0">ROUND(Orçamento!#REF!,15-13*Orçamento!#REF!)</definedName>
    <definedName name="PO.Quantidade">ROUND(#REF!,15-13*#REF!)</definedName>
    <definedName name="Referencia.Descricao" localSheetId="0">#N/A</definedName>
    <definedName name="Referencia.Descricao">IF(ISNUMBER([1]PO!linhasinapixls),INDEX(INDIRECT("'[Referência "&amp;_xlnm.Database&amp;".xls]Banco'!$b:$g"),[1]PO!linhasinapixls,3),"")</definedName>
    <definedName name="Referencia.Desonerado" localSheetId="0">#N/A</definedName>
    <definedName name="Referencia.Desonerado">IF(ISNUMBER([1]PO!linhasinapixls),VALUE(INDEX(INDIRECT("'[Referência "&amp;_xlnm.Database&amp;".xls]Banco'!$b:$g"),[1]PO!linhasinapixls,5)),0)</definedName>
    <definedName name="Referencia.NaoDesonerado" localSheetId="0">#N/A</definedName>
    <definedName name="Referencia.NaoDesonerado">IF(ISNUMBER([1]PO!linhasinapixls),VALUE(INDEX(INDIRECT("'[Referência "&amp;_xlnm.Database&amp;".xls]Banco'!$b:$g"),[1]PO!linhasinapixls,6)),0)</definedName>
    <definedName name="Referencia.Unidade" localSheetId="0">#N/A</definedName>
    <definedName name="Referencia.Unidade">IF(ISNUMBER([1]PO!linhasinapixls),INDEX(INDIRECT("'[Referência "&amp;_xlnm.Database&amp;".xls]Banco'!$b:$g"),[1]PO!linhasinapixls,4),"")</definedName>
    <definedName name="SomaAgrup" localSheetId="0">SUMIF(OFFSET(Orçamento!#REF!,1,0,Orçamento!$B1),"S",OFFSET(Orçamento!A1,1,0,Orçamento!$B1))</definedName>
    <definedName name="SomaAgrup">SUMIF(OFFSET(#REF!,1,0,#REF!),"S",OFFSET(#REF!,1,0,#REF!))</definedName>
    <definedName name="TipoOrçamento">"BASE"</definedName>
    <definedName name="VTOTAL1" localSheetId="0">ROUND(PO.Quantidade*PO.PrecoUnitario,15-13*Orçamento!#REF!)</definedName>
    <definedName name="VTOTAL1">ROUND(PO.Quantidade*PO.PrecoUnitario,15-13*#REF!)</definedName>
  </definedNames>
  <calcPr calcId="191029"/>
</workbook>
</file>

<file path=xl/calcChain.xml><?xml version="1.0" encoding="utf-8"?>
<calcChain xmlns="http://schemas.openxmlformats.org/spreadsheetml/2006/main">
  <c r="M28" i="1" l="1"/>
  <c r="L28" i="1"/>
  <c r="K28" i="1"/>
  <c r="L24" i="1"/>
  <c r="K24" i="1"/>
  <c r="M24" i="1" s="1"/>
  <c r="J24" i="1"/>
  <c r="L10" i="1"/>
  <c r="K10" i="1"/>
  <c r="J10" i="1"/>
  <c r="M10" i="1" l="1"/>
  <c r="L11" i="1"/>
  <c r="L8" i="1" s="1"/>
  <c r="K11" i="1"/>
  <c r="K8" i="1" s="1"/>
  <c r="M11" i="1" l="1"/>
  <c r="M8" i="1" s="1"/>
  <c r="L5" i="1" s="1"/>
</calcChain>
</file>

<file path=xl/sharedStrings.xml><?xml version="1.0" encoding="utf-8"?>
<sst xmlns="http://schemas.openxmlformats.org/spreadsheetml/2006/main" count="126" uniqueCount="97">
  <si>
    <t>PREFEITURA MUNICIPAL DE TRÊS DE MAIO</t>
  </si>
  <si>
    <t>OBRA:</t>
  </si>
  <si>
    <t>ÁREA:</t>
  </si>
  <si>
    <t>LOCAL:</t>
  </si>
  <si>
    <t>DATA:</t>
  </si>
  <si>
    <t>VALOR TOTAL:</t>
  </si>
  <si>
    <t>BDI:</t>
  </si>
  <si>
    <t>NÃO DESONERADO</t>
  </si>
  <si>
    <t>Item</t>
  </si>
  <si>
    <t>Fonte</t>
  </si>
  <si>
    <t>Código</t>
  </si>
  <si>
    <t>Descrição</t>
  </si>
  <si>
    <t>Unidade</t>
  </si>
  <si>
    <t>Quantidade</t>
  </si>
  <si>
    <t>Preço Unit. Material (R$)</t>
  </si>
  <si>
    <t>Preço Unit. Mão de Obra (R$)</t>
  </si>
  <si>
    <t>Preço Unitário Total (R$)</t>
  </si>
  <si>
    <t>Preço Total Material (R$)</t>
  </si>
  <si>
    <t>Preço Total Mão de Obra (R$)</t>
  </si>
  <si>
    <t>Preço Total
(R$)</t>
  </si>
  <si>
    <t>1.</t>
  </si>
  <si>
    <t>SERVIÇÕES INICIAIS</t>
  </si>
  <si>
    <t>1.1</t>
  </si>
  <si>
    <t>COMPOSIÇÃO</t>
  </si>
  <si>
    <t>2.1</t>
  </si>
  <si>
    <t>SINAPI</t>
  </si>
  <si>
    <t>2.2</t>
  </si>
  <si>
    <t>M</t>
  </si>
  <si>
    <t>Foi considerado arredondamento de duas casas decimais para Quantidade; Custo Unitário; BDI; Preço Unitário; Preço Total.</t>
  </si>
  <si>
    <t>SOLÁRIO EMEI TESOURO DAS ACÁCIAS</t>
  </si>
  <si>
    <t>RUA ALFREDO MESCH, Nº 555, BAIRRO JARDIM DAS ACACIAS</t>
  </si>
  <si>
    <t>58</t>
  </si>
  <si>
    <t>PAV01</t>
  </si>
  <si>
    <t>REMOÇÃO DOS BRINQUEDOS METÁLICOS DA PRACINHA INFANTIL</t>
  </si>
  <si>
    <t>PLACA DE OBRA EM CHAPA DE ACO GALVANIZADO FIXADA EM QUADRO DE MADEIRA SOBRE PONTALETES DE 7,5X7,5CM - FORNECIMENTO E INSTALAÇÃO</t>
  </si>
  <si>
    <t>M²</t>
  </si>
  <si>
    <t>1.2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</si>
  <si>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</si>
  <si>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</si>
  <si>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</si>
  <si>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</si>
  <si>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</si>
  <si>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</si>
  <si>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</si>
  <si>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</si>
  <si>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</si>
  <si>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</si>
  <si>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</si>
  <si>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SOLÁRIO</t>
  </si>
  <si>
    <t>INSUMO</t>
  </si>
  <si>
    <t>51</t>
  </si>
  <si>
    <t>93358</t>
  </si>
  <si>
    <t>96617</t>
  </si>
  <si>
    <t>72131</t>
  </si>
  <si>
    <t>56</t>
  </si>
  <si>
    <t>57</t>
  </si>
  <si>
    <t>93382</t>
  </si>
  <si>
    <t>96622</t>
  </si>
  <si>
    <t>94993</t>
  </si>
  <si>
    <t>87257</t>
  </si>
  <si>
    <t>100761</t>
  </si>
  <si>
    <t>94964</t>
  </si>
  <si>
    <t>33</t>
  </si>
  <si>
    <t>QUEBRA E RETIRADA DE PISO DE CONCRETO</t>
  </si>
  <si>
    <t>ESCAVAÇÃO MANUAL DE VALA COM PROFUNDIDADE MENOR OU IGUAL A 1,30 M. AF_02/2021</t>
  </si>
  <si>
    <t>LASTRO DE CONCRETO MAGRO, APLICADO EM BLOCOS DE COROAMENTO OU SAPATAS, ESPESSURA DE 3 CM. AF_08/2017</t>
  </si>
  <si>
    <t>ALVENARIA EM TIJOLO CERAMICO MACICO 5X10X20CM 1 VEZ (ESPESSURA 20CM), ASSENTADO COM ARGAMASSA TRACO 1:2:8 (CIMENTO, CAL E AREIA)</t>
  </si>
  <si>
    <t>ESTACA BROCA DE CONCRETO, DIÂMETRO DE 30CM, ESCAVAÇÃO MANUAL COM TRADO CONCHA, NÃO ARMADA.</t>
  </si>
  <si>
    <t>BASE CHUMBADOR PARA CERCA</t>
  </si>
  <si>
    <t>REATERRO MANUAL DE VALAS COM COMPACTAÇÃO MECANIZADA. AF_04/2016</t>
  </si>
  <si>
    <t>LASTRO COM MATERIAL GRANULAR, APLICADO EM PISOS OU LAJES SOBRE SOLO, ESPESSURA DE *5 CM*. AF_08/2017</t>
  </si>
  <si>
    <t>EXECUÇÃO DE PASSEIO (CALÇADA) OU PISO DE CONCRETO COM CONCRETO MOLDADO IN LOCO, USINADO, ACABAMENTO CONVENCIONAL, ESPESSURA 6 CM, ARMADO. AF_08/2022</t>
  </si>
  <si>
    <t>REVESTIMENTO CERÂMICO PARA PISO COM PLACAS TIPO ESMALTADA EXTRA DE DIMENSÕES 60X60 CM APLICADA EM AMBIENTES DE ÁREA MAIOR QUE 10 M2. AF_02/2023_PE</t>
  </si>
  <si>
    <t>PINTURA COM TINTA ALQUÍDICA DE ACABAMENTO (ESMALTE SINTÉTICO FOSCO) PULVERIZADA SOBRE SUPERFÍCIES METÁLICAS (EXCETO PERFIL) EXECUTADO EM OBRA (02 DEMÃOS). AF_01/2020_PE</t>
  </si>
  <si>
    <t>CONCRETO FCK = 20MPA, TRAÇO 1:2,7:3 (EM MASSA SECA DE CIMENTO/ AREIA MÉDIA/ BRITA 1) - PREPARO MECÂNICO COM BETONEIRA 400 L. AF_05/2021</t>
  </si>
  <si>
    <t>GRADE COM TUBO 20X30 MM, ALTURA DE 1,20M, COM PILARES DE TUBO 60X60MM - FORNCECIMENTO E INSTALAÇÃO</t>
  </si>
  <si>
    <t>m³</t>
  </si>
  <si>
    <t>m²</t>
  </si>
  <si>
    <t>ESQUADRIAS</t>
  </si>
  <si>
    <t>3.1</t>
  </si>
  <si>
    <t>3.2</t>
  </si>
  <si>
    <t>3.3</t>
  </si>
  <si>
    <t>97622</t>
  </si>
  <si>
    <t>60</t>
  </si>
  <si>
    <t>96869</t>
  </si>
  <si>
    <t>DEMOLIÇÃO DE ALVENARIA DE BLOCO FURADO, DE FORMA MANUAL, SEM REAPROVEITAMENTO. AF_12/2017</t>
  </si>
  <si>
    <t>PORTA DE ABRIR DE ALUMÍNIO, COM VIDRO, INCLUSO VIDRO LAMINADO, FECHADURA E PUXADOR, E VITRAL COM JANELAS MAXIAR</t>
  </si>
  <si>
    <t>UN</t>
  </si>
  <si>
    <t>SOLEIRA EM GRANITO, LARGURA 15 CM, ESPESSURA 2,0 CM. AF_09/2020</t>
  </si>
  <si>
    <t>4.1</t>
  </si>
  <si>
    <t>PRACINHA</t>
  </si>
  <si>
    <t>09</t>
  </si>
  <si>
    <t>BLOCO DE FIXAÇÃO BRINQUEDOS 40X40X40 CM</t>
  </si>
  <si>
    <t>UM</t>
  </si>
  <si>
    <t xml:space="preserve">DECLARO PARA OS DEVIDOS FINS QUE OS ENCARGOS SOCIAIS ATENDEM AOS PERCENTUAIS ESTABELECIDOS NO SINAPI 05/23 PARA O ESTADO DO RIO GRANDE DO SUL PARA MÃO DE OBRA HORISTA 83,34% E MENSALISTA 46,32% </t>
  </si>
  <si>
    <t>69,76M²</t>
  </si>
  <si>
    <t>OBS: Esse arquivo (XLS) serve apenas para edição, sendo o seu correto preenchimento de responsabilidade única e exclusiva do licitante, o qual deve observar os mesmos critérios estabelecidos nos arquivos disponibilizados no site (PDF).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</si>
</sst>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&quot;R$ &quot;* #,##0.00_);_(&quot;R$ &quot;* \(#,##0.00\);_(&quot;R$ &quot;* \-??_);_(@_)"/>
    <numFmt numFmtId="165" formatCode="_(* #,##0.00_);_(* \(#,##0.00\);_(* \-??_);_(@_)"/>
    <numFmt numFmtId="166" formatCode="_-* #,##0.00_-;\-* #,##0.00_-;_-* \-??_-;_-@_-"/>
    <numFmt numFmtId="167" formatCode="0.00&quot; m²&quot;"/>
    <numFmt numFmtId="168" formatCode="mmmm\-yy"/>
    <numFmt numFmtId="169" formatCode="&quot;R$ &quot;#,##0.00"/>
    <numFmt numFmtId="170" formatCode="_-&quot;R$ &quot;* #,##0.00_-;&quot;-R$ &quot;* #,##0.00_-;_-&quot;R$ &quot;* \-??_-;_-@_-"/>
    <numFmt numFmtId="173" formatCode="_-&quot;R$&quot;\ * #,##0.00_-;\-&quot;R$&quot;\ * #,##0.00_-;_-&quot;R$&quot;\ * &quot;-&quot;??_-;_-@_-"/>
  </numFmts>
  <fonts count="20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name val="Arial"/>
      <family val="1"/>
      <charset val="1"/>
    </font>
    <font>
      <sz val="10"/>
      <name val="Arial"/>
      <family val="2"/>
      <charset val="1"/>
    </font>
    <font>
      <sz val="10"/>
      <name val="Calibri"/>
      <family val="2"/>
      <charset val="1"/>
    </font>
    <font>
      <b/>
      <sz val="20"/>
      <name val="Arial"/>
      <family val="2"/>
      <charset val="1"/>
    </font>
    <font>
      <b/>
      <sz val="9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9"/>
      <name val="Arial"/>
      <family val="2"/>
      <charset val="1"/>
    </font>
    <font>
      <b/>
      <u/>
      <sz val="11"/>
      <name val="Arial"/>
      <family val="2"/>
      <charset val="1"/>
    </font>
    <font>
      <b/>
      <sz val="11"/>
      <name val="Arial"/>
      <family val="2"/>
      <charset val="1"/>
    </font>
    <font>
      <b/>
      <sz val="10"/>
      <name val="Calibri"/>
      <family val="2"/>
      <charset val="1"/>
    </font>
    <font>
      <b/>
      <sz val="12"/>
      <name val="Times New Roman"/>
      <family val="1"/>
      <charset val="1"/>
    </font>
    <font>
      <sz val="11"/>
      <color rgb="FF000000"/>
      <name val="Calibri"/>
      <family val="2"/>
      <charset val="1"/>
    </font>
    <font>
      <sz val="10"/>
      <color rgb="FF000000"/>
      <name val="Arial"/>
      <family val="1"/>
    </font>
    <font>
      <sz val="10"/>
      <name val="Arial"/>
      <family val="2"/>
    </font>
    <font>
      <sz val="8"/>
      <name val="Calibri"/>
      <family val="2"/>
      <charset val="1"/>
    </font>
    <font>
      <b/>
      <sz val="18"/>
      <color indexed="62"/>
      <name val="Cambria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7F7F7F"/>
        <bgColor rgb="FF808080"/>
      </patternFill>
    </fill>
    <fill>
      <patternFill patternType="solid">
        <fgColor rgb="FFBFBFBF"/>
        <bgColor rgb="FFB2B2B2"/>
      </patternFill>
    </fill>
    <fill>
      <patternFill patternType="solid">
        <fgColor rgb="FFB2B2B2"/>
        <bgColor rgb="FFBFBFBF"/>
      </patternFill>
    </fill>
  </fills>
  <borders count="2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47">
    <xf numFmtId="0" fontId="0" fillId="0" borderId="0"/>
    <xf numFmtId="166" fontId="14" fillId="0" borderId="0" applyBorder="0" applyProtection="0"/>
    <xf numFmtId="170" fontId="14" fillId="0" borderId="0" applyBorder="0" applyProtection="0"/>
    <xf numFmtId="9" fontId="14" fillId="0" borderId="0" applyBorder="0" applyProtection="0"/>
    <xf numFmtId="164" fontId="14" fillId="0" borderId="0" applyBorder="0" applyProtection="0"/>
    <xf numFmtId="164" fontId="14" fillId="0" borderId="0" applyBorder="0" applyProtection="0"/>
    <xf numFmtId="164" fontId="14" fillId="0" borderId="0" applyBorder="0" applyProtection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9" fontId="14" fillId="0" borderId="0" applyBorder="0" applyProtection="0"/>
    <xf numFmtId="9" fontId="14" fillId="0" borderId="0" applyBorder="0" applyProtection="0"/>
    <xf numFmtId="9" fontId="14" fillId="0" borderId="0" applyBorder="0" applyProtection="0"/>
    <xf numFmtId="9" fontId="14" fillId="0" borderId="0" applyBorder="0" applyProtection="0"/>
    <xf numFmtId="9" fontId="14" fillId="0" borderId="0" applyBorder="0" applyProtection="0"/>
    <xf numFmtId="9" fontId="14" fillId="0" borderId="0" applyBorder="0" applyProtection="0"/>
    <xf numFmtId="165" fontId="3" fillId="0" borderId="0" applyBorder="0" applyProtection="0"/>
    <xf numFmtId="166" fontId="14" fillId="0" borderId="0" applyBorder="0" applyProtection="0"/>
    <xf numFmtId="166" fontId="14" fillId="0" borderId="0" applyBorder="0" applyProtection="0"/>
    <xf numFmtId="166" fontId="14" fillId="0" borderId="0" applyBorder="0" applyProtection="0"/>
    <xf numFmtId="166" fontId="14" fillId="0" borderId="0" applyBorder="0" applyProtection="0"/>
    <xf numFmtId="166" fontId="14" fillId="0" borderId="0" applyBorder="0" applyProtection="0"/>
    <xf numFmtId="166" fontId="14" fillId="0" borderId="0" applyBorder="0" applyProtection="0"/>
    <xf numFmtId="166" fontId="14" fillId="0" borderId="0" applyBorder="0" applyProtection="0"/>
    <xf numFmtId="166" fontId="14" fillId="0" borderId="0" applyBorder="0" applyProtection="0"/>
    <xf numFmtId="166" fontId="14" fillId="0" borderId="0" applyBorder="0" applyProtection="0"/>
    <xf numFmtId="166" fontId="14" fillId="0" borderId="0" applyBorder="0" applyProtection="0"/>
    <xf numFmtId="166" fontId="14" fillId="0" borderId="0" applyBorder="0" applyProtection="0"/>
    <xf numFmtId="166" fontId="14" fillId="0" borderId="0" applyBorder="0" applyProtection="0"/>
    <xf numFmtId="166" fontId="14" fillId="0" borderId="0" applyBorder="0" applyProtection="0"/>
    <xf numFmtId="166" fontId="14" fillId="0" borderId="0" applyBorder="0" applyProtection="0"/>
    <xf numFmtId="166" fontId="14" fillId="0" borderId="0" applyBorder="0" applyProtection="0"/>
    <xf numFmtId="166" fontId="14" fillId="0" borderId="0" applyBorder="0" applyProtection="0"/>
    <xf numFmtId="0" fontId="16" fillId="0" borderId="0"/>
    <xf numFmtId="43" fontId="16" fillId="0" borderId="0" applyFont="0" applyFill="0" applyBorder="0" applyAlignment="0" applyProtection="0"/>
    <xf numFmtId="0" fontId="18" fillId="0" borderId="0" applyNumberFormat="0" applyFill="0" applyBorder="0" applyAlignment="0" applyProtection="0"/>
    <xf numFmtId="165" fontId="16" fillId="0" borderId="0" applyFill="0" applyBorder="0" applyAlignment="0" applyProtection="0"/>
    <xf numFmtId="173" fontId="16" fillId="0" borderId="0" applyFont="0" applyFill="0" applyBorder="0" applyAlignment="0" applyProtection="0"/>
    <xf numFmtId="0" fontId="1" fillId="0" borderId="0"/>
    <xf numFmtId="173" fontId="1" fillId="0" borderId="0" applyFont="0" applyFill="0" applyBorder="0" applyAlignment="0" applyProtection="0"/>
    <xf numFmtId="0" fontId="16" fillId="0" borderId="0"/>
    <xf numFmtId="9" fontId="16" fillId="0" borderId="0" applyFont="0" applyFill="0" applyBorder="0" applyAlignment="0" applyProtection="0"/>
    <xf numFmtId="9" fontId="16" fillId="0" borderId="0" applyFill="0" applyBorder="0" applyAlignment="0" applyProtection="0"/>
  </cellStyleXfs>
  <cellXfs count="96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6" fillId="0" borderId="3" xfId="13" applyFont="1" applyBorder="1" applyAlignment="1">
      <alignment horizontal="right" vertical="center"/>
    </xf>
    <xf numFmtId="0" fontId="7" fillId="0" borderId="0" xfId="0" applyFont="1" applyAlignment="1">
      <alignment wrapText="1"/>
    </xf>
    <xf numFmtId="0" fontId="6" fillId="0" borderId="4" xfId="13" applyFont="1" applyBorder="1" applyAlignment="1">
      <alignment horizontal="right" vertical="center"/>
    </xf>
    <xf numFmtId="167" fontId="8" fillId="0" borderId="5" xfId="13" applyNumberFormat="1" applyFont="1" applyBorder="1" applyAlignment="1">
      <alignment horizontal="left" vertical="center"/>
    </xf>
    <xf numFmtId="0" fontId="6" fillId="0" borderId="5" xfId="13" applyFont="1" applyBorder="1" applyAlignment="1">
      <alignment horizontal="left" vertical="center"/>
    </xf>
    <xf numFmtId="0" fontId="9" fillId="0" borderId="5" xfId="13" applyFont="1" applyBorder="1" applyAlignment="1">
      <alignment horizontal="left" vertical="center"/>
    </xf>
    <xf numFmtId="0" fontId="9" fillId="0" borderId="6" xfId="13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5" xfId="13" applyFont="1" applyBorder="1" applyAlignment="1">
      <alignment vertical="top"/>
    </xf>
    <xf numFmtId="0" fontId="6" fillId="0" borderId="5" xfId="13" applyFont="1" applyBorder="1" applyAlignment="1">
      <alignment vertical="center"/>
    </xf>
    <xf numFmtId="0" fontId="9" fillId="0" borderId="5" xfId="13" applyFont="1" applyBorder="1" applyAlignment="1">
      <alignment vertical="center"/>
    </xf>
    <xf numFmtId="0" fontId="9" fillId="0" borderId="6" xfId="13" applyFont="1" applyBorder="1" applyAlignment="1">
      <alignment vertical="center"/>
    </xf>
    <xf numFmtId="0" fontId="6" fillId="0" borderId="0" xfId="0" applyFont="1"/>
    <xf numFmtId="168" fontId="6" fillId="0" borderId="5" xfId="13" applyNumberFormat="1" applyFont="1" applyBorder="1" applyAlignment="1">
      <alignment vertical="center"/>
    </xf>
    <xf numFmtId="168" fontId="6" fillId="0" borderId="7" xfId="13" applyNumberFormat="1" applyFont="1" applyBorder="1" applyAlignment="1">
      <alignment vertical="center"/>
    </xf>
    <xf numFmtId="168" fontId="6" fillId="0" borderId="8" xfId="13" applyNumberFormat="1" applyFont="1" applyBorder="1" applyAlignment="1">
      <alignment vertical="center"/>
    </xf>
    <xf numFmtId="168" fontId="6" fillId="0" borderId="0" xfId="0" applyNumberFormat="1" applyFont="1"/>
    <xf numFmtId="0" fontId="5" fillId="0" borderId="11" xfId="0" applyFont="1" applyBorder="1" applyAlignment="1">
      <alignment vertical="center"/>
    </xf>
    <xf numFmtId="0" fontId="7" fillId="0" borderId="12" xfId="0" applyFont="1" applyBorder="1" applyAlignment="1">
      <alignment horizontal="right"/>
    </xf>
    <xf numFmtId="0" fontId="6" fillId="0" borderId="13" xfId="13" applyFont="1" applyBorder="1" applyAlignment="1">
      <alignment horizontal="right" vertical="center" wrapText="1"/>
    </xf>
    <xf numFmtId="10" fontId="6" fillId="0" borderId="14" xfId="3" applyNumberFormat="1" applyFont="1" applyBorder="1" applyAlignment="1" applyProtection="1">
      <alignment horizontal="center" vertical="center" wrapText="1"/>
    </xf>
    <xf numFmtId="10" fontId="6" fillId="0" borderId="11" xfId="13" applyNumberFormat="1" applyFont="1" applyBorder="1" applyAlignment="1">
      <alignment horizontal="left" vertical="center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left" vertical="center" wrapText="1" indent="12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 shrinkToFit="1"/>
    </xf>
    <xf numFmtId="49" fontId="3" fillId="2" borderId="20" xfId="0" applyNumberFormat="1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vertical="center" wrapText="1"/>
    </xf>
    <xf numFmtId="0" fontId="3" fillId="2" borderId="20" xfId="0" applyFont="1" applyFill="1" applyBorder="1" applyAlignment="1">
      <alignment horizontal="center" vertical="center" wrapText="1"/>
    </xf>
    <xf numFmtId="165" fontId="3" fillId="2" borderId="20" xfId="1" applyNumberFormat="1" applyFont="1" applyFill="1" applyBorder="1" applyAlignment="1" applyProtection="1">
      <alignment vertical="center" shrinkToFit="1"/>
    </xf>
    <xf numFmtId="165" fontId="8" fillId="2" borderId="20" xfId="1" applyNumberFormat="1" applyFont="1" applyFill="1" applyBorder="1" applyAlignment="1" applyProtection="1">
      <alignment vertical="center" shrinkToFit="1"/>
    </xf>
    <xf numFmtId="165" fontId="11" fillId="2" borderId="21" xfId="1" applyNumberFormat="1" applyFont="1" applyFill="1" applyBorder="1" applyAlignment="1" applyProtection="1">
      <alignment vertical="center" shrinkToFit="1"/>
    </xf>
    <xf numFmtId="170" fontId="6" fillId="0" borderId="0" xfId="2" applyFont="1" applyBorder="1" applyProtection="1"/>
    <xf numFmtId="0" fontId="3" fillId="0" borderId="19" xfId="0" applyFont="1" applyBorder="1" applyAlignment="1">
      <alignment horizontal="center" vertical="center" wrapText="1" shrinkToFit="1"/>
    </xf>
    <xf numFmtId="49" fontId="3" fillId="0" borderId="20" xfId="0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vertical="center" wrapText="1"/>
    </xf>
    <xf numFmtId="0" fontId="3" fillId="0" borderId="20" xfId="0" applyFont="1" applyBorder="1" applyAlignment="1">
      <alignment horizontal="center" vertical="center" wrapText="1"/>
    </xf>
    <xf numFmtId="4" fontId="3" fillId="0" borderId="20" xfId="1" applyNumberFormat="1" applyFont="1" applyBorder="1" applyAlignment="1" applyProtection="1">
      <alignment horizontal="center" vertical="center" shrinkToFit="1"/>
    </xf>
    <xf numFmtId="165" fontId="3" fillId="0" borderId="20" xfId="1" applyNumberFormat="1" applyFont="1" applyBorder="1" applyAlignment="1" applyProtection="1">
      <alignment vertical="center" shrinkToFit="1"/>
    </xf>
    <xf numFmtId="165" fontId="3" fillId="0" borderId="22" xfId="1" applyNumberFormat="1" applyFont="1" applyBorder="1" applyAlignment="1" applyProtection="1">
      <alignment vertical="center" shrinkToFit="1"/>
    </xf>
    <xf numFmtId="2" fontId="6" fillId="0" borderId="0" xfId="2" applyNumberFormat="1" applyFont="1" applyBorder="1" applyProtection="1"/>
    <xf numFmtId="0" fontId="8" fillId="3" borderId="19" xfId="0" applyFont="1" applyFill="1" applyBorder="1" applyAlignment="1">
      <alignment horizontal="center" vertical="center" wrapText="1" shrinkToFit="1"/>
    </xf>
    <xf numFmtId="49" fontId="8" fillId="3" borderId="20" xfId="0" applyNumberFormat="1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vertical="center" wrapText="1"/>
    </xf>
    <xf numFmtId="0" fontId="8" fillId="3" borderId="20" xfId="0" applyFont="1" applyFill="1" applyBorder="1" applyAlignment="1">
      <alignment horizontal="center" vertical="center" wrapText="1"/>
    </xf>
    <xf numFmtId="4" fontId="8" fillId="3" borderId="20" xfId="0" applyNumberFormat="1" applyFont="1" applyFill="1" applyBorder="1" applyAlignment="1">
      <alignment horizontal="center" vertical="center" wrapText="1"/>
    </xf>
    <xf numFmtId="165" fontId="8" fillId="3" borderId="23" xfId="1" applyNumberFormat="1" applyFont="1" applyFill="1" applyBorder="1" applyAlignment="1" applyProtection="1">
      <alignment vertical="center" shrinkToFit="1"/>
    </xf>
    <xf numFmtId="165" fontId="8" fillId="3" borderId="21" xfId="1" applyNumberFormat="1" applyFont="1" applyFill="1" applyBorder="1" applyAlignment="1" applyProtection="1">
      <alignment vertical="center" shrinkToFit="1"/>
    </xf>
    <xf numFmtId="0" fontId="12" fillId="0" borderId="0" xfId="0" applyFont="1"/>
    <xf numFmtId="0" fontId="8" fillId="4" borderId="19" xfId="0" applyFont="1" applyFill="1" applyBorder="1" applyAlignment="1">
      <alignment horizontal="center" vertical="center" wrapText="1" shrinkToFit="1"/>
    </xf>
    <xf numFmtId="49" fontId="8" fillId="4" borderId="20" xfId="0" applyNumberFormat="1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vertical="center" wrapText="1"/>
    </xf>
    <xf numFmtId="0" fontId="8" fillId="4" borderId="20" xfId="0" applyFont="1" applyFill="1" applyBorder="1" applyAlignment="1">
      <alignment horizontal="center" vertical="center" wrapText="1"/>
    </xf>
    <xf numFmtId="4" fontId="8" fillId="4" borderId="20" xfId="1" applyNumberFormat="1" applyFont="1" applyFill="1" applyBorder="1" applyAlignment="1" applyProtection="1">
      <alignment horizontal="center" vertical="center" shrinkToFit="1"/>
    </xf>
    <xf numFmtId="165" fontId="3" fillId="4" borderId="20" xfId="1" applyNumberFormat="1" applyFont="1" applyFill="1" applyBorder="1" applyAlignment="1" applyProtection="1">
      <alignment vertical="center" shrinkToFit="1"/>
    </xf>
    <xf numFmtId="165" fontId="3" fillId="4" borderId="22" xfId="1" applyNumberFormat="1" applyFont="1" applyFill="1" applyBorder="1" applyAlignment="1" applyProtection="1">
      <alignment vertical="center" shrinkToFit="1"/>
    </xf>
    <xf numFmtId="165" fontId="8" fillId="0" borderId="23" xfId="1" applyNumberFormat="1" applyFont="1" applyBorder="1" applyAlignment="1" applyProtection="1">
      <alignment vertical="center" shrinkToFit="1"/>
    </xf>
    <xf numFmtId="165" fontId="8" fillId="0" borderId="21" xfId="1" applyNumberFormat="1" applyFont="1" applyBorder="1" applyAlignment="1" applyProtection="1">
      <alignment vertical="center" shrinkToFit="1"/>
    </xf>
    <xf numFmtId="165" fontId="8" fillId="0" borderId="20" xfId="1" applyNumberFormat="1" applyFont="1" applyBorder="1" applyAlignment="1" applyProtection="1">
      <alignment vertical="center" shrinkToFit="1"/>
    </xf>
    <xf numFmtId="165" fontId="11" fillId="0" borderId="22" xfId="1" applyNumberFormat="1" applyFont="1" applyBorder="1" applyAlignment="1" applyProtection="1">
      <alignment vertical="center" shrinkToFit="1"/>
    </xf>
    <xf numFmtId="0" fontId="15" fillId="0" borderId="23" xfId="0" applyFont="1" applyBorder="1" applyAlignment="1">
      <alignment horizontal="left" vertical="top" wrapText="1"/>
    </xf>
    <xf numFmtId="0" fontId="15" fillId="0" borderId="23" xfId="0" applyFont="1" applyBorder="1" applyAlignment="1">
      <alignment horizontal="center" vertical="top" wrapText="1"/>
    </xf>
    <xf numFmtId="0" fontId="15" fillId="0" borderId="23" xfId="0" applyFont="1" applyBorder="1" applyAlignment="1">
      <alignment horizontal="right" vertical="top" wrapText="1"/>
    </xf>
    <xf numFmtId="0" fontId="16" fillId="0" borderId="19" xfId="0" applyFont="1" applyBorder="1" applyAlignment="1">
      <alignment horizontal="center" vertical="center" wrapText="1" shrinkToFit="1"/>
    </xf>
    <xf numFmtId="0" fontId="8" fillId="0" borderId="20" xfId="0" applyFont="1" applyBorder="1" applyAlignment="1">
      <alignment horizontal="center" vertical="center" wrapText="1"/>
    </xf>
    <xf numFmtId="165" fontId="8" fillId="0" borderId="22" xfId="1" applyNumberFormat="1" applyFont="1" applyBorder="1" applyAlignment="1" applyProtection="1">
      <alignment vertical="center" shrinkToFit="1"/>
    </xf>
    <xf numFmtId="49" fontId="16" fillId="0" borderId="20" xfId="0" applyNumberFormat="1" applyFont="1" applyBorder="1" applyAlignment="1">
      <alignment horizontal="center" vertical="center" wrapText="1"/>
    </xf>
    <xf numFmtId="0" fontId="8" fillId="4" borderId="23" xfId="0" applyFont="1" applyFill="1" applyBorder="1" applyAlignment="1">
      <alignment horizontal="center" vertical="center" wrapText="1" shrinkToFit="1"/>
    </xf>
    <xf numFmtId="49" fontId="8" fillId="4" borderId="23" xfId="0" applyNumberFormat="1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 shrinkToFit="1"/>
    </xf>
    <xf numFmtId="49" fontId="3" fillId="0" borderId="23" xfId="0" applyNumberFormat="1" applyFont="1" applyBorder="1" applyAlignment="1">
      <alignment horizontal="center" vertical="center" wrapText="1"/>
    </xf>
    <xf numFmtId="165" fontId="3" fillId="0" borderId="23" xfId="1" applyNumberFormat="1" applyFont="1" applyBorder="1" applyAlignment="1" applyProtection="1">
      <alignment vertical="center" shrinkToFit="1"/>
    </xf>
    <xf numFmtId="0" fontId="8" fillId="0" borderId="23" xfId="0" applyFont="1" applyBorder="1" applyAlignment="1">
      <alignment horizontal="center" vertical="center" wrapText="1"/>
    </xf>
    <xf numFmtId="2" fontId="6" fillId="0" borderId="8" xfId="2" applyNumberFormat="1" applyFont="1" applyBorder="1" applyProtection="1"/>
    <xf numFmtId="0" fontId="4" fillId="0" borderId="8" xfId="0" applyFont="1" applyBorder="1"/>
    <xf numFmtId="2" fontId="4" fillId="0" borderId="0" xfId="0" applyNumberFormat="1" applyFont="1"/>
    <xf numFmtId="49" fontId="8" fillId="4" borderId="8" xfId="0" applyNumberFormat="1" applyFont="1" applyFill="1" applyBorder="1" applyAlignment="1">
      <alignment horizontal="left" vertical="center" wrapText="1"/>
    </xf>
    <xf numFmtId="2" fontId="13" fillId="3" borderId="24" xfId="12" applyNumberFormat="1" applyFont="1" applyFill="1" applyBorder="1" applyAlignment="1">
      <alignment horizontal="center" vertical="center" wrapText="1"/>
    </xf>
    <xf numFmtId="0" fontId="8" fillId="0" borderId="24" xfId="0" applyFont="1" applyBorder="1" applyAlignment="1">
      <alignment horizontal="left" wrapText="1"/>
    </xf>
    <xf numFmtId="0" fontId="4" fillId="0" borderId="1" xfId="0" applyFont="1" applyBorder="1" applyAlignment="1">
      <alignment horizontal="center"/>
    </xf>
    <xf numFmtId="0" fontId="5" fillId="0" borderId="2" xfId="0" applyFont="1" applyBorder="1" applyAlignment="1">
      <alignment horizontal="left" vertical="center"/>
    </xf>
    <xf numFmtId="0" fontId="7" fillId="0" borderId="2" xfId="13" applyFont="1" applyBorder="1" applyAlignment="1">
      <alignment horizontal="left" vertical="center" wrapText="1"/>
    </xf>
    <xf numFmtId="168" fontId="8" fillId="0" borderId="9" xfId="13" applyNumberFormat="1" applyFont="1" applyBorder="1" applyAlignment="1">
      <alignment horizontal="center" vertical="center" wrapText="1"/>
    </xf>
    <xf numFmtId="169" fontId="7" fillId="0" borderId="10" xfId="13" applyNumberFormat="1" applyFont="1" applyBorder="1" applyAlignment="1">
      <alignment horizontal="left" vertical="center"/>
    </xf>
    <xf numFmtId="10" fontId="6" fillId="0" borderId="15" xfId="13" applyNumberFormat="1" applyFont="1" applyBorder="1" applyAlignment="1">
      <alignment horizontal="left" vertical="center"/>
    </xf>
    <xf numFmtId="0" fontId="19" fillId="0" borderId="25" xfId="42" applyFont="1" applyBorder="1" applyAlignment="1">
      <alignment horizontal="center" vertical="center" wrapText="1"/>
    </xf>
    <xf numFmtId="0" fontId="19" fillId="0" borderId="11" xfId="42" applyFont="1" applyBorder="1" applyAlignment="1">
      <alignment horizontal="center" vertical="center" wrapText="1"/>
    </xf>
    <xf numFmtId="0" fontId="19" fillId="0" borderId="12" xfId="42" applyFont="1" applyBorder="1" applyAlignment="1">
      <alignment horizontal="center" vertical="center" wrapText="1"/>
    </xf>
    <xf numFmtId="0" fontId="19" fillId="0" borderId="26" xfId="42" applyFont="1" applyBorder="1" applyAlignment="1">
      <alignment horizontal="center" vertical="center" wrapText="1"/>
    </xf>
    <xf numFmtId="0" fontId="19" fillId="0" borderId="27" xfId="42" applyFont="1" applyBorder="1" applyAlignment="1">
      <alignment horizontal="center" vertical="center" wrapText="1"/>
    </xf>
    <xf numFmtId="0" fontId="19" fillId="0" borderId="28" xfId="42" applyFont="1" applyBorder="1" applyAlignment="1">
      <alignment horizontal="center" vertical="center" wrapText="1"/>
    </xf>
  </cellXfs>
  <cellStyles count="47">
    <cellStyle name="Moeda" xfId="2" builtinId="4"/>
    <cellStyle name="Moeda 2" xfId="4" xr:uid="{00000000-0005-0000-0000-000006000000}"/>
    <cellStyle name="Moeda 2 2" xfId="43" xr:uid="{24E35C55-A835-40C4-971F-BCD32B9145E8}"/>
    <cellStyle name="Moeda 3" xfId="5" xr:uid="{00000000-0005-0000-0000-000007000000}"/>
    <cellStyle name="Moeda 4" xfId="6" xr:uid="{00000000-0005-0000-0000-000008000000}"/>
    <cellStyle name="Moeda 5" xfId="41" xr:uid="{E6CCE2E3-AD4C-4939-A41C-832F7F8A2625}"/>
    <cellStyle name="Normal" xfId="0" builtinId="0"/>
    <cellStyle name="Normal 2" xfId="8" xr:uid="{00000000-0005-0000-0000-00000A000000}"/>
    <cellStyle name="Normal 2 2" xfId="9" xr:uid="{00000000-0005-0000-0000-00000B000000}"/>
    <cellStyle name="Normal 2 2 2" xfId="10" xr:uid="{00000000-0005-0000-0000-00000C000000}"/>
    <cellStyle name="Normal 2 3" xfId="11" xr:uid="{00000000-0005-0000-0000-00000D000000}"/>
    <cellStyle name="Normal 2 4" xfId="42" xr:uid="{B95FB892-EEA2-4EFE-A153-22C8FD594348}"/>
    <cellStyle name="Normal 3" xfId="12" xr:uid="{00000000-0005-0000-0000-00000E000000}"/>
    <cellStyle name="Normal 3 2" xfId="44" xr:uid="{E7F60893-CED0-4EDB-B365-CC072786D325}"/>
    <cellStyle name="Normal 4" xfId="13" xr:uid="{00000000-0005-0000-0000-00000F000000}"/>
    <cellStyle name="Normal 5" xfId="7" xr:uid="{00000000-0005-0000-0000-000009000000}"/>
    <cellStyle name="Normal 6" xfId="37" xr:uid="{3255F15A-1653-41A9-A457-80FEFCABD2DA}"/>
    <cellStyle name="Porcentagem" xfId="3" builtinId="5"/>
    <cellStyle name="Porcentagem 2" xfId="14" xr:uid="{00000000-0005-0000-0000-000010000000}"/>
    <cellStyle name="Porcentagem 2 2" xfId="46" xr:uid="{0A3B59E0-5E62-4EDE-99D7-C4C7A9A03D67}"/>
    <cellStyle name="Porcentagem 3" xfId="15" xr:uid="{00000000-0005-0000-0000-000011000000}"/>
    <cellStyle name="Porcentagem 3 2" xfId="16" xr:uid="{00000000-0005-0000-0000-000012000000}"/>
    <cellStyle name="Porcentagem 4" xfId="17" xr:uid="{00000000-0005-0000-0000-000013000000}"/>
    <cellStyle name="Porcentagem 4 2" xfId="45" xr:uid="{C504C561-2E20-45FE-B092-BDDC14C52DCF}"/>
    <cellStyle name="Porcentagem 5" xfId="18" xr:uid="{00000000-0005-0000-0000-000014000000}"/>
    <cellStyle name="Porcentagem 6" xfId="19" xr:uid="{00000000-0005-0000-0000-000015000000}"/>
    <cellStyle name="Separador de milhares 2" xfId="38" xr:uid="{1F858F17-B124-426B-90ED-01494A120501}"/>
    <cellStyle name="Título 5" xfId="39" xr:uid="{0275E90F-685C-47F6-80A9-2DFAD50D0A05}"/>
    <cellStyle name="Vírgula" xfId="1" builtinId="3"/>
    <cellStyle name="Vírgula 2" xfId="20" xr:uid="{00000000-0005-0000-0000-000016000000}"/>
    <cellStyle name="Vírgula 2 2" xfId="21" xr:uid="{00000000-0005-0000-0000-000017000000}"/>
    <cellStyle name="Vírgula 2 2 2" xfId="22" xr:uid="{00000000-0005-0000-0000-000018000000}"/>
    <cellStyle name="Vírgula 2 2 2 2" xfId="23" xr:uid="{00000000-0005-0000-0000-000019000000}"/>
    <cellStyle name="Vírgula 2 2 2 3" xfId="24" xr:uid="{00000000-0005-0000-0000-00001A000000}"/>
    <cellStyle name="Vírgula 2 2 2 4" xfId="25" xr:uid="{00000000-0005-0000-0000-00001B000000}"/>
    <cellStyle name="Vírgula 2 2 3" xfId="26" xr:uid="{00000000-0005-0000-0000-00001C000000}"/>
    <cellStyle name="Vírgula 2 2 4" xfId="27" xr:uid="{00000000-0005-0000-0000-00001D000000}"/>
    <cellStyle name="Vírgula 2 2 5" xfId="28" xr:uid="{00000000-0005-0000-0000-00001E000000}"/>
    <cellStyle name="Vírgula 3" xfId="29" xr:uid="{00000000-0005-0000-0000-00001F000000}"/>
    <cellStyle name="Vírgula 3 2" xfId="30" xr:uid="{00000000-0005-0000-0000-000020000000}"/>
    <cellStyle name="Vírgula 3 2 2" xfId="31" xr:uid="{00000000-0005-0000-0000-000021000000}"/>
    <cellStyle name="Vírgula 3 2 3" xfId="32" xr:uid="{00000000-0005-0000-0000-000022000000}"/>
    <cellStyle name="Vírgula 3 2 4" xfId="33" xr:uid="{00000000-0005-0000-0000-000023000000}"/>
    <cellStyle name="Vírgula 3 3" xfId="34" xr:uid="{00000000-0005-0000-0000-000024000000}"/>
    <cellStyle name="Vírgula 3 4" xfId="35" xr:uid="{00000000-0005-0000-0000-000025000000}"/>
    <cellStyle name="Vírgula 3 5" xfId="36" xr:uid="{00000000-0005-0000-0000-000026000000}"/>
    <cellStyle name="Vírgula 4" xfId="40" xr:uid="{46319F93-BE51-4014-8614-19C5F393A802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B2B2B2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F7F7F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133200</xdr:colOff>
      <xdr:row>1</xdr:row>
      <xdr:rowOff>64800</xdr:rowOff>
    </xdr:from>
    <xdr:to>
      <xdr:col>2</xdr:col>
      <xdr:colOff>398160</xdr:colOff>
      <xdr:row>5</xdr:row>
      <xdr:rowOff>174960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25160" y="236160"/>
          <a:ext cx="908640" cy="105300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254160</xdr:colOff>
      <xdr:row>3</xdr:row>
      <xdr:rowOff>137520</xdr:rowOff>
    </xdr:from>
    <xdr:to>
      <xdr:col>4</xdr:col>
      <xdr:colOff>3501360</xdr:colOff>
      <xdr:row>5</xdr:row>
      <xdr:rowOff>72360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024000" y="851760"/>
          <a:ext cx="3247200" cy="33480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>
          <a:noAutofit/>
        </a:bodyPr>
        <a:lstStyle/>
        <a:p>
          <a:pPr>
            <a:lnSpc>
              <a:spcPct val="100000"/>
            </a:lnSpc>
          </a:pPr>
          <a:r>
            <a:rPr lang="pt-BR" sz="1600" b="1" strike="noStrike" spc="-1">
              <a:latin typeface="Arial"/>
            </a:rPr>
            <a:t>ORÇAMENTO DE REFERÊNCIA</a:t>
          </a:r>
          <a:endParaRPr lang="pt-BR" sz="1600" b="0" strike="noStrike" spc="-1">
            <a:latin typeface="Times New Roman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.16\Gin&#225;sio%20S&#227;o%20Francisco%202020\Or&#231;amento%20padr&#227;o%20CEF\Or&#231;amento%20-%20Reforma%20Gin&#225;sio%20Ceslau%20Sawitzki%20R05%20Licita&#231;&#227;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BDI (1)"/>
      <sheetName val="PO"/>
      <sheetName val="PLQ"/>
      <sheetName val="CFF"/>
    </sheetNames>
    <definedNames>
      <definedName name="linhasinapixls" sheetId="2"/>
    </defined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MJ34"/>
  <sheetViews>
    <sheetView showGridLines="0" tabSelected="1" zoomScale="90" zoomScaleNormal="90" workbookViewId="0">
      <pane ySplit="7" topLeftCell="A20" activePane="bottomLeft" state="frozen"/>
      <selection pane="bottomLeft" activeCell="B33" sqref="B33:N34"/>
    </sheetView>
  </sheetViews>
  <sheetFormatPr defaultColWidth="9.140625" defaultRowHeight="15" x14ac:dyDescent="0.25"/>
  <cols>
    <col min="1" max="1" width="4.140625" style="1" customWidth="1"/>
    <col min="2" max="2" width="9.140625" style="2"/>
    <col min="3" max="3" width="14.28515625" style="1" customWidth="1"/>
    <col min="4" max="4" width="11.7109375" style="1" customWidth="1"/>
    <col min="5" max="5" width="87.5703125" style="1" customWidth="1"/>
    <col min="6" max="6" width="12.42578125" style="1" customWidth="1"/>
    <col min="7" max="7" width="13" style="1" customWidth="1"/>
    <col min="8" max="9" width="11.42578125" style="1" customWidth="1"/>
    <col min="10" max="10" width="12.42578125" style="1" customWidth="1"/>
    <col min="11" max="13" width="15.140625" style="1" customWidth="1"/>
    <col min="14" max="14" width="4.28515625" style="1" customWidth="1"/>
    <col min="15" max="1024" width="9.140625" style="1"/>
  </cols>
  <sheetData>
    <row r="2" spans="1:14" ht="27" customHeight="1" x14ac:dyDescent="0.25">
      <c r="B2" s="84"/>
      <c r="C2" s="84"/>
      <c r="D2" s="85" t="s">
        <v>0</v>
      </c>
      <c r="E2" s="85"/>
      <c r="F2" s="3" t="s">
        <v>1</v>
      </c>
      <c r="G2" s="86" t="s">
        <v>29</v>
      </c>
      <c r="H2" s="86"/>
      <c r="I2" s="86"/>
      <c r="J2" s="86"/>
      <c r="K2" s="86"/>
      <c r="L2" s="86"/>
      <c r="M2" s="86"/>
      <c r="N2" s="4"/>
    </row>
    <row r="3" spans="1:14" ht="15.75" customHeight="1" x14ac:dyDescent="0.25">
      <c r="B3" s="84"/>
      <c r="C3" s="84"/>
      <c r="D3" s="85"/>
      <c r="E3" s="85"/>
      <c r="F3" s="5" t="s">
        <v>2</v>
      </c>
      <c r="G3" s="6" t="s">
        <v>95</v>
      </c>
      <c r="H3" s="7"/>
      <c r="I3" s="8"/>
      <c r="J3" s="8"/>
      <c r="K3" s="8"/>
      <c r="L3" s="8"/>
      <c r="M3" s="9"/>
      <c r="N3" s="10"/>
    </row>
    <row r="4" spans="1:14" ht="15.75" customHeight="1" x14ac:dyDescent="0.25">
      <c r="B4" s="84"/>
      <c r="C4" s="84"/>
      <c r="D4" s="85"/>
      <c r="E4" s="85"/>
      <c r="F4" s="5" t="s">
        <v>3</v>
      </c>
      <c r="G4" s="11" t="s">
        <v>30</v>
      </c>
      <c r="H4" s="12"/>
      <c r="I4" s="12"/>
      <c r="J4" s="12"/>
      <c r="K4" s="13"/>
      <c r="L4" s="13"/>
      <c r="M4" s="14"/>
      <c r="N4" s="15"/>
    </row>
    <row r="5" spans="1:14" ht="15.75" customHeight="1" x14ac:dyDescent="0.25">
      <c r="B5" s="84"/>
      <c r="C5" s="84"/>
      <c r="D5" s="85"/>
      <c r="E5" s="85"/>
      <c r="F5" s="5" t="s">
        <v>4</v>
      </c>
      <c r="G5" s="16">
        <v>45108</v>
      </c>
      <c r="I5" s="17"/>
      <c r="J5" s="18"/>
      <c r="K5" s="87" t="s">
        <v>5</v>
      </c>
      <c r="L5" s="88" t="e">
        <f>+M8</f>
        <v>#REF!</v>
      </c>
      <c r="M5" s="88"/>
      <c r="N5" s="19"/>
    </row>
    <row r="6" spans="1:14" ht="16.5" customHeight="1" x14ac:dyDescent="0.25">
      <c r="B6" s="84"/>
      <c r="C6" s="84"/>
      <c r="D6" s="20"/>
      <c r="E6" s="21"/>
      <c r="F6" s="22" t="s">
        <v>6</v>
      </c>
      <c r="G6" s="23">
        <v>0.24</v>
      </c>
      <c r="H6" s="89" t="s">
        <v>7</v>
      </c>
      <c r="I6" s="89"/>
      <c r="J6" s="24"/>
      <c r="K6" s="87"/>
      <c r="L6" s="88"/>
      <c r="M6" s="88"/>
      <c r="N6" s="19"/>
    </row>
    <row r="7" spans="1:14" ht="52.5" customHeight="1" x14ac:dyDescent="0.25">
      <c r="B7" s="25" t="s">
        <v>8</v>
      </c>
      <c r="C7" s="26" t="s">
        <v>9</v>
      </c>
      <c r="D7" s="26" t="s">
        <v>10</v>
      </c>
      <c r="E7" s="27" t="s">
        <v>11</v>
      </c>
      <c r="F7" s="28" t="s">
        <v>12</v>
      </c>
      <c r="G7" s="26" t="s">
        <v>13</v>
      </c>
      <c r="H7" s="26" t="s">
        <v>14</v>
      </c>
      <c r="I7" s="26" t="s">
        <v>15</v>
      </c>
      <c r="J7" s="26" t="s">
        <v>16</v>
      </c>
      <c r="K7" s="26" t="s">
        <v>17</v>
      </c>
      <c r="L7" s="26" t="s">
        <v>18</v>
      </c>
      <c r="M7" s="29" t="s">
        <v>19</v>
      </c>
      <c r="N7" s="19"/>
    </row>
    <row r="8" spans="1:14" ht="18.75" customHeight="1" x14ac:dyDescent="0.25">
      <c r="B8" s="30" t="s">
        <v>20</v>
      </c>
      <c r="C8" s="31"/>
      <c r="D8" s="31"/>
      <c r="E8" s="32" t="s">
        <v>21</v>
      </c>
      <c r="F8" s="33"/>
      <c r="G8" s="34"/>
      <c r="H8" s="34"/>
      <c r="I8" s="34"/>
      <c r="J8" s="34"/>
      <c r="K8" s="35" t="e">
        <f>+#REF!+K11+#REF!+#REF!+#REF!+#REF!</f>
        <v>#REF!</v>
      </c>
      <c r="L8" s="35" t="e">
        <f>+#REF!+L11+#REF!+#REF!+#REF!+#REF!</f>
        <v>#REF!</v>
      </c>
      <c r="M8" s="36" t="e">
        <f>+#REF!+M11+#REF!+#REF!+#REF!+#REF!</f>
        <v>#REF!</v>
      </c>
      <c r="N8" s="37"/>
    </row>
    <row r="9" spans="1:14" ht="18.75" customHeight="1" x14ac:dyDescent="0.25">
      <c r="B9" s="68" t="s">
        <v>22</v>
      </c>
      <c r="C9" s="39" t="s">
        <v>23</v>
      </c>
      <c r="D9" s="39" t="s">
        <v>31</v>
      </c>
      <c r="E9" s="65" t="s">
        <v>33</v>
      </c>
      <c r="F9" s="66" t="s">
        <v>12</v>
      </c>
      <c r="G9" s="67">
        <v>3</v>
      </c>
      <c r="H9" s="43"/>
      <c r="I9" s="43"/>
      <c r="J9" s="43"/>
      <c r="K9" s="63"/>
      <c r="L9" s="63"/>
      <c r="M9" s="64"/>
      <c r="N9" s="37"/>
    </row>
    <row r="10" spans="1:14" ht="25.5" x14ac:dyDescent="0.25">
      <c r="B10" s="68" t="s">
        <v>36</v>
      </c>
      <c r="C10" s="39" t="s">
        <v>23</v>
      </c>
      <c r="D10" s="39" t="s">
        <v>32</v>
      </c>
      <c r="E10" s="65" t="s">
        <v>34</v>
      </c>
      <c r="F10" s="66" t="s">
        <v>35</v>
      </c>
      <c r="G10" s="67">
        <v>0.96</v>
      </c>
      <c r="H10" s="43"/>
      <c r="I10" s="43"/>
      <c r="J10" s="43">
        <f>+SUM(H10:I10)</f>
        <v>0</v>
      </c>
      <c r="K10" s="43">
        <f>ROUND(H10*G10,2)</f>
        <v>0</v>
      </c>
      <c r="L10" s="43">
        <f>ROUND(I10*G10,2)</f>
        <v>0</v>
      </c>
      <c r="M10" s="44">
        <f>+SUM(K10:L10)</f>
        <v>0</v>
      </c>
      <c r="N10" s="45"/>
    </row>
    <row r="11" spans="1:14" s="53" customFormat="1" ht="12.75" x14ac:dyDescent="0.2">
      <c r="A11" s="1"/>
      <c r="B11" s="46">
        <v>2</v>
      </c>
      <c r="C11" s="47"/>
      <c r="D11" s="47"/>
      <c r="E11" s="48" t="s">
        <v>48</v>
      </c>
      <c r="F11" s="49"/>
      <c r="G11" s="50"/>
      <c r="H11" s="49"/>
      <c r="I11" s="49"/>
      <c r="J11" s="49"/>
      <c r="K11" s="51" t="e">
        <f>+#REF!+#REF!</f>
        <v>#REF!</v>
      </c>
      <c r="L11" s="51" t="e">
        <f>+#REF!+#REF!</f>
        <v>#REF!</v>
      </c>
      <c r="M11" s="52" t="e">
        <f>+#REF!+#REF!</f>
        <v>#REF!</v>
      </c>
      <c r="N11" s="45"/>
    </row>
    <row r="12" spans="1:14" s="53" customFormat="1" ht="12.75" x14ac:dyDescent="0.2">
      <c r="A12" s="1"/>
      <c r="B12" s="68" t="s">
        <v>24</v>
      </c>
      <c r="C12" s="71" t="s">
        <v>23</v>
      </c>
      <c r="D12" s="71" t="s">
        <v>50</v>
      </c>
      <c r="E12" s="65" t="s">
        <v>63</v>
      </c>
      <c r="F12" s="66" t="s">
        <v>35</v>
      </c>
      <c r="G12" s="67">
        <v>19</v>
      </c>
      <c r="H12" s="69"/>
      <c r="I12" s="69"/>
      <c r="J12" s="69"/>
      <c r="K12" s="61"/>
      <c r="L12" s="61"/>
      <c r="M12" s="62"/>
      <c r="N12" s="45"/>
    </row>
    <row r="13" spans="1:14" s="53" customFormat="1" ht="25.5" x14ac:dyDescent="0.2">
      <c r="A13" s="1"/>
      <c r="B13" s="68" t="s">
        <v>26</v>
      </c>
      <c r="C13" s="71" t="s">
        <v>25</v>
      </c>
      <c r="D13" s="71" t="s">
        <v>51</v>
      </c>
      <c r="E13" s="65" t="s">
        <v>64</v>
      </c>
      <c r="F13" s="66" t="s">
        <v>76</v>
      </c>
      <c r="G13" s="67">
        <v>4.1500000000000004</v>
      </c>
      <c r="H13" s="69"/>
      <c r="I13" s="69"/>
      <c r="J13" s="69"/>
      <c r="K13" s="63"/>
      <c r="L13" s="63"/>
      <c r="M13" s="70"/>
      <c r="N13" s="45"/>
    </row>
    <row r="14" spans="1:14" s="53" customFormat="1" ht="25.5" x14ac:dyDescent="0.2">
      <c r="A14" s="1"/>
      <c r="B14" s="68" t="s">
        <v>37</v>
      </c>
      <c r="C14" s="71" t="s">
        <v>25</v>
      </c>
      <c r="D14" s="71" t="s">
        <v>52</v>
      </c>
      <c r="E14" s="65" t="s">
        <v>65</v>
      </c>
      <c r="F14" s="66" t="s">
        <v>77</v>
      </c>
      <c r="G14" s="67">
        <v>8.6300000000000008</v>
      </c>
      <c r="H14" s="69"/>
      <c r="I14" s="69"/>
      <c r="J14" s="69"/>
      <c r="K14" s="63"/>
      <c r="L14" s="63"/>
      <c r="M14" s="70"/>
      <c r="N14" s="45"/>
    </row>
    <row r="15" spans="1:14" s="53" customFormat="1" ht="25.5" x14ac:dyDescent="0.2">
      <c r="A15" s="1"/>
      <c r="B15" s="68" t="s">
        <v>38</v>
      </c>
      <c r="C15" s="71" t="s">
        <v>23</v>
      </c>
      <c r="D15" s="71" t="s">
        <v>53</v>
      </c>
      <c r="E15" s="65" t="s">
        <v>66</v>
      </c>
      <c r="F15" s="66" t="s">
        <v>35</v>
      </c>
      <c r="G15" s="67">
        <v>10.35</v>
      </c>
      <c r="H15" s="69"/>
      <c r="I15" s="69"/>
      <c r="J15" s="69"/>
      <c r="K15" s="63"/>
      <c r="L15" s="63"/>
      <c r="M15" s="70"/>
      <c r="N15" s="45"/>
    </row>
    <row r="16" spans="1:14" s="53" customFormat="1" ht="25.5" x14ac:dyDescent="0.2">
      <c r="A16" s="1"/>
      <c r="B16" s="68" t="s">
        <v>39</v>
      </c>
      <c r="C16" s="71" t="s">
        <v>23</v>
      </c>
      <c r="D16" s="71" t="s">
        <v>54</v>
      </c>
      <c r="E16" s="65" t="s">
        <v>67</v>
      </c>
      <c r="F16" s="66" t="s">
        <v>27</v>
      </c>
      <c r="G16" s="67">
        <v>10.5</v>
      </c>
      <c r="H16" s="69"/>
      <c r="I16" s="69"/>
      <c r="J16" s="69"/>
      <c r="K16" s="63"/>
      <c r="L16" s="63"/>
      <c r="M16" s="70"/>
      <c r="N16" s="45"/>
    </row>
    <row r="17" spans="1:15" s="53" customFormat="1" ht="12.75" x14ac:dyDescent="0.2">
      <c r="A17" s="1"/>
      <c r="B17" s="68" t="s">
        <v>40</v>
      </c>
      <c r="C17" s="71" t="s">
        <v>23</v>
      </c>
      <c r="D17" s="71" t="s">
        <v>55</v>
      </c>
      <c r="E17" s="65" t="s">
        <v>68</v>
      </c>
      <c r="F17" s="66" t="s">
        <v>12</v>
      </c>
      <c r="G17" s="67">
        <v>15</v>
      </c>
      <c r="H17" s="69"/>
      <c r="I17" s="69"/>
      <c r="J17" s="69"/>
      <c r="K17" s="63"/>
      <c r="L17" s="63"/>
      <c r="M17" s="70"/>
      <c r="N17" s="45"/>
    </row>
    <row r="18" spans="1:15" s="53" customFormat="1" ht="12.75" x14ac:dyDescent="0.2">
      <c r="A18" s="1"/>
      <c r="B18" s="68" t="s">
        <v>41</v>
      </c>
      <c r="C18" s="71" t="s">
        <v>25</v>
      </c>
      <c r="D18" s="71" t="s">
        <v>56</v>
      </c>
      <c r="E18" s="65" t="s">
        <v>69</v>
      </c>
      <c r="F18" s="66" t="s">
        <v>76</v>
      </c>
      <c r="G18" s="67">
        <v>10.46</v>
      </c>
      <c r="H18" s="69"/>
      <c r="I18" s="69"/>
      <c r="J18" s="69"/>
      <c r="K18" s="63"/>
      <c r="L18" s="63"/>
      <c r="M18" s="70"/>
      <c r="N18" s="45"/>
    </row>
    <row r="19" spans="1:15" s="53" customFormat="1" ht="25.5" x14ac:dyDescent="0.2">
      <c r="A19" s="1"/>
      <c r="B19" s="68" t="s">
        <v>42</v>
      </c>
      <c r="C19" s="71" t="s">
        <v>25</v>
      </c>
      <c r="D19" s="71" t="s">
        <v>57</v>
      </c>
      <c r="E19" s="65" t="s">
        <v>70</v>
      </c>
      <c r="F19" s="66" t="s">
        <v>76</v>
      </c>
      <c r="G19" s="67">
        <v>3.49</v>
      </c>
      <c r="H19" s="69"/>
      <c r="I19" s="69"/>
      <c r="J19" s="69"/>
      <c r="K19" s="63"/>
      <c r="L19" s="63"/>
      <c r="M19" s="70"/>
      <c r="N19" s="45"/>
    </row>
    <row r="20" spans="1:15" s="53" customFormat="1" ht="25.5" x14ac:dyDescent="0.2">
      <c r="A20" s="1"/>
      <c r="B20" s="68" t="s">
        <v>43</v>
      </c>
      <c r="C20" s="71" t="s">
        <v>25</v>
      </c>
      <c r="D20" s="71" t="s">
        <v>58</v>
      </c>
      <c r="E20" s="65" t="s">
        <v>71</v>
      </c>
      <c r="F20" s="66" t="s">
        <v>77</v>
      </c>
      <c r="G20" s="67">
        <v>69.760000000000005</v>
      </c>
      <c r="H20" s="69"/>
      <c r="I20" s="69"/>
      <c r="J20" s="69"/>
      <c r="K20" s="63"/>
      <c r="L20" s="63"/>
      <c r="M20" s="70"/>
      <c r="N20" s="45"/>
    </row>
    <row r="21" spans="1:15" s="53" customFormat="1" ht="38.25" x14ac:dyDescent="0.2">
      <c r="A21" s="1"/>
      <c r="B21" s="68" t="s">
        <v>44</v>
      </c>
      <c r="C21" s="71" t="s">
        <v>25</v>
      </c>
      <c r="D21" s="71" t="s">
        <v>59</v>
      </c>
      <c r="E21" s="65" t="s">
        <v>72</v>
      </c>
      <c r="F21" s="66" t="s">
        <v>77</v>
      </c>
      <c r="G21" s="67">
        <v>69.760000000000005</v>
      </c>
      <c r="H21" s="69"/>
      <c r="I21" s="69"/>
      <c r="J21" s="69"/>
      <c r="K21" s="63"/>
      <c r="L21" s="63"/>
      <c r="M21" s="70"/>
      <c r="N21" s="45"/>
    </row>
    <row r="22" spans="1:15" s="53" customFormat="1" ht="38.25" x14ac:dyDescent="0.2">
      <c r="A22" s="1"/>
      <c r="B22" s="68" t="s">
        <v>45</v>
      </c>
      <c r="C22" s="71" t="s">
        <v>25</v>
      </c>
      <c r="D22" s="71" t="s">
        <v>60</v>
      </c>
      <c r="E22" s="65" t="s">
        <v>73</v>
      </c>
      <c r="F22" s="66" t="s">
        <v>77</v>
      </c>
      <c r="G22" s="67">
        <v>33</v>
      </c>
      <c r="H22" s="69"/>
      <c r="I22" s="69"/>
      <c r="J22" s="69"/>
      <c r="K22" s="63"/>
      <c r="L22" s="63"/>
      <c r="M22" s="70"/>
      <c r="N22" s="45"/>
    </row>
    <row r="23" spans="1:15" s="53" customFormat="1" ht="25.5" x14ac:dyDescent="0.2">
      <c r="A23" s="1"/>
      <c r="B23" s="68" t="s">
        <v>46</v>
      </c>
      <c r="C23" s="71" t="s">
        <v>25</v>
      </c>
      <c r="D23" s="71" t="s">
        <v>61</v>
      </c>
      <c r="E23" s="65" t="s">
        <v>74</v>
      </c>
      <c r="F23" s="66" t="s">
        <v>76</v>
      </c>
      <c r="G23" s="67">
        <v>0.15</v>
      </c>
      <c r="H23" s="69"/>
      <c r="I23" s="69"/>
      <c r="J23" s="69"/>
      <c r="K23" s="63"/>
      <c r="L23" s="63"/>
      <c r="M23" s="70"/>
      <c r="N23" s="45"/>
    </row>
    <row r="24" spans="1:15" ht="25.5" x14ac:dyDescent="0.25">
      <c r="B24" s="68" t="s">
        <v>47</v>
      </c>
      <c r="C24" s="71" t="s">
        <v>49</v>
      </c>
      <c r="D24" s="71" t="s">
        <v>62</v>
      </c>
      <c r="E24" s="65" t="s">
        <v>75</v>
      </c>
      <c r="F24" s="66" t="s">
        <v>27</v>
      </c>
      <c r="G24" s="67">
        <v>34.299999999999997</v>
      </c>
      <c r="H24" s="43"/>
      <c r="I24" s="43"/>
      <c r="J24" s="43">
        <f>+SUM(H24:I24)</f>
        <v>0</v>
      </c>
      <c r="K24" s="43">
        <f>ROUND(H24*G24,2)</f>
        <v>0</v>
      </c>
      <c r="L24" s="43">
        <f>ROUND(I24*G24,2)</f>
        <v>0</v>
      </c>
      <c r="M24" s="44">
        <f>+SUM(K24:L24)</f>
        <v>0</v>
      </c>
      <c r="N24" s="45"/>
    </row>
    <row r="25" spans="1:15" x14ac:dyDescent="0.25">
      <c r="B25" s="54">
        <v>3</v>
      </c>
      <c r="C25" s="55"/>
      <c r="D25" s="55"/>
      <c r="E25" s="56" t="s">
        <v>78</v>
      </c>
      <c r="F25" s="57"/>
      <c r="G25" s="58"/>
      <c r="H25" s="59"/>
      <c r="I25" s="59"/>
      <c r="J25" s="59"/>
      <c r="K25" s="59"/>
      <c r="L25" s="59"/>
      <c r="M25" s="60"/>
      <c r="N25" s="45"/>
    </row>
    <row r="26" spans="1:15" ht="25.5" x14ac:dyDescent="0.25">
      <c r="B26" s="74" t="s">
        <v>79</v>
      </c>
      <c r="C26" s="75" t="s">
        <v>25</v>
      </c>
      <c r="D26" s="75" t="s">
        <v>82</v>
      </c>
      <c r="E26" s="65" t="s">
        <v>85</v>
      </c>
      <c r="F26" s="66" t="s">
        <v>76</v>
      </c>
      <c r="G26" s="67">
        <v>0.68</v>
      </c>
      <c r="H26" s="76"/>
      <c r="I26" s="76"/>
      <c r="J26" s="76"/>
      <c r="K26" s="76"/>
      <c r="L26" s="43"/>
      <c r="M26" s="44"/>
      <c r="N26" s="45"/>
    </row>
    <row r="27" spans="1:15" ht="25.5" x14ac:dyDescent="0.25">
      <c r="B27" s="74" t="s">
        <v>80</v>
      </c>
      <c r="C27" s="75" t="s">
        <v>23</v>
      </c>
      <c r="D27" s="75" t="s">
        <v>83</v>
      </c>
      <c r="E27" s="65" t="s">
        <v>86</v>
      </c>
      <c r="F27" s="66" t="s">
        <v>87</v>
      </c>
      <c r="G27" s="67">
        <v>3</v>
      </c>
      <c r="H27" s="76"/>
      <c r="I27" s="76"/>
      <c r="J27" s="76"/>
      <c r="K27" s="76"/>
      <c r="L27" s="43"/>
      <c r="M27" s="44"/>
      <c r="N27" s="45"/>
    </row>
    <row r="28" spans="1:15" x14ac:dyDescent="0.25">
      <c r="B28" s="74" t="s">
        <v>81</v>
      </c>
      <c r="C28" s="75" t="s">
        <v>25</v>
      </c>
      <c r="D28" s="75" t="s">
        <v>84</v>
      </c>
      <c r="E28" s="65" t="s">
        <v>88</v>
      </c>
      <c r="F28" s="66" t="s">
        <v>27</v>
      </c>
      <c r="G28" s="67">
        <v>4.5</v>
      </c>
      <c r="H28" s="77"/>
      <c r="I28" s="77"/>
      <c r="J28" s="77"/>
      <c r="K28" s="61">
        <f>SUM(K29:K30)</f>
        <v>0</v>
      </c>
      <c r="L28" s="61">
        <f>SUM(L29:L30)</f>
        <v>0</v>
      </c>
      <c r="M28" s="62">
        <f>SUM(M29:M30)</f>
        <v>0</v>
      </c>
      <c r="N28" s="78"/>
      <c r="O28" s="79"/>
    </row>
    <row r="29" spans="1:15" x14ac:dyDescent="0.25">
      <c r="B29" s="72">
        <v>4</v>
      </c>
      <c r="C29" s="72"/>
      <c r="D29" s="73"/>
      <c r="E29" s="81" t="s">
        <v>90</v>
      </c>
      <c r="F29" s="56"/>
      <c r="G29" s="57"/>
      <c r="H29" s="58"/>
      <c r="I29" s="59"/>
      <c r="J29" s="59"/>
      <c r="K29" s="59"/>
      <c r="L29" s="59"/>
      <c r="M29" s="59"/>
      <c r="N29" s="44"/>
    </row>
    <row r="30" spans="1:15" ht="15.75" thickBot="1" x14ac:dyDescent="0.3">
      <c r="B30" s="38" t="s">
        <v>89</v>
      </c>
      <c r="C30" s="39" t="s">
        <v>23</v>
      </c>
      <c r="D30" s="39" t="s">
        <v>91</v>
      </c>
      <c r="E30" s="40" t="s">
        <v>92</v>
      </c>
      <c r="F30" s="41" t="s">
        <v>93</v>
      </c>
      <c r="G30" s="42">
        <v>12</v>
      </c>
      <c r="H30" s="43"/>
      <c r="I30" s="43"/>
      <c r="J30" s="43"/>
      <c r="K30" s="43"/>
      <c r="L30" s="43"/>
      <c r="M30" s="44"/>
      <c r="N30" s="45"/>
    </row>
    <row r="31" spans="1:15" ht="43.5" customHeight="1" thickBot="1" x14ac:dyDescent="0.3">
      <c r="B31" s="82" t="s">
        <v>94</v>
      </c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0"/>
    </row>
    <row r="32" spans="1:15" ht="13.5" customHeight="1" thickBot="1" x14ac:dyDescent="0.3">
      <c r="B32" s="83" t="s">
        <v>28</v>
      </c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</row>
    <row r="33" spans="2:14" ht="15" customHeight="1" x14ac:dyDescent="0.25">
      <c r="B33" s="93" t="s">
        <v>96</v>
      </c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5"/>
    </row>
    <row r="34" spans="2:14" ht="15.75" thickBot="1" x14ac:dyDescent="0.3">
      <c r="B34" s="90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2"/>
    </row>
  </sheetData>
  <mergeCells count="9">
    <mergeCell ref="B33:N34"/>
    <mergeCell ref="B31:M31"/>
    <mergeCell ref="B32:M32"/>
    <mergeCell ref="B2:C6"/>
    <mergeCell ref="D2:E5"/>
    <mergeCell ref="G2:M2"/>
    <mergeCell ref="K5:K6"/>
    <mergeCell ref="L5:M6"/>
    <mergeCell ref="H6:I6"/>
  </mergeCells>
  <phoneticPr fontId="17" type="noConversion"/>
  <pageMargins left="0.51180555555555496" right="0.51180555555555496" top="0.78749999999999998" bottom="0.78749999999999998" header="0.51180555555555496" footer="0.51180555555555496"/>
  <pageSetup paperSize="9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Orçamento</vt:lpstr>
      <vt:lpstr>Orçamento!Area_de_impressao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Hugo</dc:creator>
  <dc:description/>
  <cp:lastModifiedBy>Lilian Ramos Martins</cp:lastModifiedBy>
  <cp:revision>8</cp:revision>
  <cp:lastPrinted>2023-04-20T09:50:28Z</cp:lastPrinted>
  <dcterms:created xsi:type="dcterms:W3CDTF">2020-11-11T20:20:17Z</dcterms:created>
  <dcterms:modified xsi:type="dcterms:W3CDTF">2023-10-06T17:47:36Z</dcterms:modified>
  <dc:language>pt-BR</dc:language>
</cp:coreProperties>
</file>