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11-2023 Pav. asfáltica e sinalização - Ruas Frederico Krebser e São Paulo\Orçamento sem Valores\"/>
    </mc:Choice>
  </mc:AlternateContent>
  <xr:revisionPtr revIDLastSave="0" documentId="13_ncr:1_{C5E7AB64-29B7-4E0A-8CCC-3155091D61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TOTAL" sheetId="2" r:id="rId1"/>
    <sheet name="CRONOGRAMA TOTAL" sheetId="10" r:id="rId2"/>
  </sheets>
  <externalReferences>
    <externalReference r:id="rId3"/>
  </externalReferences>
  <definedNames>
    <definedName name="_xlnm.Database">TEXT(Import.DataBase,"mm-aaaa")</definedName>
    <definedName name="Dados.Lista.BDI">[1]DADOS!$T$37:$X$37</definedName>
    <definedName name="Import.DataBase">[1]DADOS!$A$38</definedName>
    <definedName name="PO.CustoUnitario">ROUND('ORÇAMENTO TOTAL'!$T1,15-13*'ORÇAMENTO TOTAL'!$AA$4)</definedName>
    <definedName name="PO.PrecoUnitario">ROUND('ORÇAMENTO TOTAL'!$V1,15-13*'ORÇAMENTO TOTAL'!$AA$11)</definedName>
    <definedName name="PO.Quantidade">ROUND('ORÇAMENTO TOTAL'!$S1,15-13*'ORÇAMENTO TOTAL'!$AA$3)</definedName>
    <definedName name="Referencia.Unidade">IF(ISNUMBER([1]PO!linhaSINAPIxls),INDEX(INDIRECT("'[Referência "&amp;_xlnm.Database&amp;".xls]Banco'!$b:$g"),[1]PO!linhaSINAPIxls,4),"")</definedName>
    <definedName name="SomaAgrup">SUMIF(OFFSET('ORÇAMENTO TOTAL'!$A1,1,0,'ORÇAMENTO TOTAL'!$B1),"S",OFFSET('ORÇAMENTO TOTAL'!A1,1,0,'ORÇAMENTO TOTAL'!$B1))</definedName>
    <definedName name="TipoOrçamento">"BASE"</definedName>
    <definedName name="VTOTAL1">ROUND(PO.Quantidade*PO.PrecoUnitario,15-13*'ORÇAMENTO TOTAL'!$AA$12)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0" l="1"/>
  <c r="B6" i="10" l="1"/>
  <c r="B5" i="10"/>
  <c r="B22" i="10" l="1"/>
  <c r="D44" i="2"/>
  <c r="F31" i="2"/>
  <c r="F30" i="2"/>
  <c r="F29" i="2"/>
  <c r="F28" i="2"/>
  <c r="B24" i="10" l="1"/>
  <c r="B26" i="10" l="1"/>
  <c r="B23" i="10"/>
  <c r="B21" i="10"/>
  <c r="B20" i="10"/>
  <c r="B19" i="10"/>
  <c r="B18" i="10"/>
  <c r="B17" i="10"/>
  <c r="B16" i="10"/>
  <c r="A12" i="10"/>
  <c r="A5" i="10"/>
  <c r="A3" i="10"/>
  <c r="D18" i="10" l="1"/>
  <c r="B34" i="10"/>
  <c r="F18" i="10" l="1"/>
  <c r="H18" i="10"/>
  <c r="D25" i="10"/>
  <c r="H25" i="10" s="1"/>
  <c r="D22" i="10"/>
  <c r="H22" i="10" s="1"/>
  <c r="D23" i="10"/>
  <c r="H23" i="10" s="1"/>
  <c r="D24" i="10"/>
  <c r="H24" i="10" s="1"/>
  <c r="H21" i="10" l="1"/>
  <c r="D19" i="10"/>
  <c r="D16" i="10"/>
  <c r="F16" i="10" l="1"/>
  <c r="H16" i="10"/>
  <c r="F19" i="10"/>
  <c r="F17" i="10" s="1"/>
  <c r="H19" i="10"/>
  <c r="F29" i="10"/>
  <c r="D21" i="10"/>
  <c r="D26" i="10"/>
  <c r="H26" i="10" s="1"/>
  <c r="D17" i="10"/>
  <c r="D20" i="10"/>
  <c r="H20" i="10" s="1"/>
  <c r="H17" i="10" l="1"/>
  <c r="G17" i="10"/>
  <c r="E17" i="10"/>
  <c r="D30" i="10"/>
  <c r="G21" i="10"/>
  <c r="H29" i="10"/>
  <c r="F30" i="10"/>
  <c r="C21" i="10" l="1"/>
  <c r="C25" i="10"/>
  <c r="C18" i="10"/>
  <c r="C22" i="10"/>
  <c r="C19" i="10"/>
  <c r="C23" i="10"/>
  <c r="C24" i="10"/>
  <c r="C16" i="10"/>
  <c r="E29" i="10"/>
  <c r="G29" i="10"/>
  <c r="E30" i="10"/>
  <c r="C26" i="10"/>
  <c r="C20" i="10"/>
  <c r="C17" i="10"/>
  <c r="C30" i="10" l="1"/>
  <c r="H30" i="10"/>
  <c r="G30" i="10" s="1"/>
</calcChain>
</file>

<file path=xl/sharedStrings.xml><?xml version="1.0" encoding="utf-8"?>
<sst xmlns="http://schemas.openxmlformats.org/spreadsheetml/2006/main" count="181" uniqueCount="116">
  <si>
    <t>TOTAL</t>
  </si>
  <si>
    <t>SINAPI</t>
  </si>
  <si>
    <t>COMPOSIÇÃO</t>
  </si>
  <si>
    <t>TRANSPORTE COM CAMINHÃO BASCULANTE DE 10 M³, EM VIA URBANA PAVIMENTADA, DMT ATÉ 30 KM (UNIDADE: M3XKM). AF_07/2020</t>
  </si>
  <si>
    <t>M2</t>
  </si>
  <si>
    <t>M3</t>
  </si>
  <si>
    <t>M3XKM</t>
  </si>
  <si>
    <t>SINALIZAÇÃO VIÁRIA</t>
  </si>
  <si>
    <t>Item</t>
  </si>
  <si>
    <t>Descrição</t>
  </si>
  <si>
    <t>Fonte</t>
  </si>
  <si>
    <t>Código</t>
  </si>
  <si>
    <t>Unidade</t>
  </si>
  <si>
    <t>BDI</t>
  </si>
  <si>
    <t>Preço Unitário</t>
  </si>
  <si>
    <t>1.0</t>
  </si>
  <si>
    <t>1.1</t>
  </si>
  <si>
    <t>SERVIÇOS PRELIMINARES</t>
  </si>
  <si>
    <t>1.2</t>
  </si>
  <si>
    <t>1.3</t>
  </si>
  <si>
    <t xml:space="preserve">Quantidade </t>
  </si>
  <si>
    <t>Incidência %</t>
  </si>
  <si>
    <t>Mês 1</t>
  </si>
  <si>
    <t>Mês 2</t>
  </si>
  <si>
    <t>%</t>
  </si>
  <si>
    <t>R$</t>
  </si>
  <si>
    <t>Valor em R$</t>
  </si>
  <si>
    <t>Meses</t>
  </si>
  <si>
    <t>TOTAL ACUMULADO</t>
  </si>
  <si>
    <t>SUB-TOTAL</t>
  </si>
  <si>
    <t>CRONOGRAMA GLOBAL DA OBRA (EMPREITADA GLOBAL) - NÃO DESONERADO</t>
  </si>
  <si>
    <t>ORÇAMENTO SINTÉTICO DO VALOR GLOBAL DA OBRA (EMPREITADA GLOBAL) - NÃO DESONERADO</t>
  </si>
  <si>
    <t>PLACA</t>
  </si>
  <si>
    <t>PLACA DE OBRA EM CHAPA DE ACO GALVANIZADO FIXADA EM QUADRO DE MADEIRA SOBRE PONTALETES DE 7,5X7,5CM - FORNECIMENTO E INSTALAÇÃO</t>
  </si>
  <si>
    <t>MOBIL</t>
  </si>
  <si>
    <t>UNID.</t>
  </si>
  <si>
    <t>PINT. LIG.</t>
  </si>
  <si>
    <t>EXECUÇÃO DE PINTURA DE LIGAÇÃO COM EMULSÃO ASFÁLTICA RR-2C. ANP + IMPOSTOS SINAPI</t>
  </si>
  <si>
    <t>EXEC. BINDER</t>
  </si>
  <si>
    <t>EXECUÇÃO DE PAVIMENTO COM APLICAÇÃO DE CONCRETO ASFÁLTICO, CAMADA DE BINDER - EXCLUSIVE CARGA E TRANSPORTE. AF_11/2019. DMT DO CAP = 481km</t>
  </si>
  <si>
    <t>EXEC. CBUQ</t>
  </si>
  <si>
    <t>EXECUÇÃO DE PAVIMENTO COM APLICAÇÃO DE CONCRETO ASFÁLTICO, CAMADA DE ROLAMENTO - EXCLUSIVE CARGA E TRANSPORTE. AF_11/2019. DMT DO CAP = 481km</t>
  </si>
  <si>
    <t>POSTE 1</t>
  </si>
  <si>
    <t>SUPORTE METÁLICO D = 3'', PAREDE 3,35MM, H=3,0M, GALVANIZADO A FOGO</t>
  </si>
  <si>
    <t>UN</t>
  </si>
  <si>
    <t>PLACA DE SINALIZAÇÃO VERTICAL EM AÇO NUM 16 COM PINTURA REFLETIVA</t>
  </si>
  <si>
    <t>PINT. HZ</t>
  </si>
  <si>
    <t>SINALIZACAO HORIZONTAL COM TINTA RETRORREFLETIVA A BASE DE RESINA ACRILICA COM MICROESFERAS DE VIDRO</t>
  </si>
  <si>
    <t>2.1</t>
  </si>
  <si>
    <t>2.2</t>
  </si>
  <si>
    <t>2.3</t>
  </si>
  <si>
    <t>3.1</t>
  </si>
  <si>
    <t>3.2</t>
  </si>
  <si>
    <t>3.3</t>
  </si>
  <si>
    <t>4.1</t>
  </si>
  <si>
    <t>MUNICIPIO DE TRÊS DE MAIO</t>
  </si>
  <si>
    <t>97914</t>
  </si>
  <si>
    <t>TRANSPORTE COM CAMINHÃO BASCULANTE DE 6 M³, EM VIA URBANA PAVIMENTADA, DMT ATÉ 30 KM (UNIDADE: M3XKM). AF_07/2020</t>
  </si>
  <si>
    <t>95875</t>
  </si>
  <si>
    <t>RECUPERAÇÃO DA PAVIMENTAÇÃO ASFÁLTICA DA PAVIMENTAÇÃO</t>
  </si>
  <si>
    <t>FRESAGEM DA PAVIMENTAÇÃO EXISTENTE</t>
  </si>
  <si>
    <t>96001</t>
  </si>
  <si>
    <t>FRESAGEM DE PAVIMENTO ASFÁLTICO (PROFUNDIDADE ATÉ 5,0 CM) - EXCLUSIVE TRANSPORTE. AF_11/2019</t>
  </si>
  <si>
    <t>REPERFILAMENTO DA VIA - CAMADA DE BINDER (3CM)</t>
  </si>
  <si>
    <t>93590</t>
  </si>
  <si>
    <t>TRANSPORTE COM CAMINHÃO BASCULANTE DE 10 M³, EM VIA URBANA PAVIMENTADA, ADICIONAL PARA DMT EXCEDENTE A 30 KM (UNIDADE: M3XKM). AF_07/2020</t>
  </si>
  <si>
    <t>REVESTIMENTO ASFÁLICO - CBUQ - CAMADA DE ROLAMENTO (3CM)</t>
  </si>
  <si>
    <t>SINALIZAÇÃO HORIZONTAL - PINTURAS</t>
  </si>
  <si>
    <t>SINALIZAÇÃO VERTICAL - PLACAS</t>
  </si>
  <si>
    <t>PLACA SINAL</t>
  </si>
  <si>
    <t>Material</t>
  </si>
  <si>
    <t>Mão-de Obra</t>
  </si>
  <si>
    <t>Total</t>
  </si>
  <si>
    <t>Preço Total (com BDI)</t>
  </si>
  <si>
    <t>Preço Unitário (com BDI)</t>
  </si>
  <si>
    <t>2.0</t>
  </si>
  <si>
    <t>2.1.1</t>
  </si>
  <si>
    <t>2.1.2</t>
  </si>
  <si>
    <t>3.0</t>
  </si>
  <si>
    <t>3.1.1</t>
  </si>
  <si>
    <t>3.2.1</t>
  </si>
  <si>
    <t>3.2.2</t>
  </si>
  <si>
    <t>3.3.1</t>
  </si>
  <si>
    <t>3.3.2</t>
  </si>
  <si>
    <t>4.0</t>
  </si>
  <si>
    <t>DESMOBILIZAÇÃO DOS EQUIPAMENTOS</t>
  </si>
  <si>
    <t>TOTAL DA OBRA</t>
  </si>
  <si>
    <t>MATERIAL</t>
  </si>
  <si>
    <t>MÃO DE OBRA</t>
  </si>
  <si>
    <t>SINALIZAÇÃO VERTICAL - PLACAS DE IDENTIFICAÇÃO DAS RUAS</t>
  </si>
  <si>
    <t>REF. SINAPI:</t>
  </si>
  <si>
    <t xml:space="preserve">MOBILIZAÇÃO OU DESMOBILIZAÇÃO DOS EQUIPAMENTOS, DMT = 34,5 KM, VELOCIDADE MÉDIA 60KM/H </t>
  </si>
  <si>
    <t xml:space="preserve">Endereço da obra: </t>
  </si>
  <si>
    <t>2.2.1</t>
  </si>
  <si>
    <t>2.2.2</t>
  </si>
  <si>
    <t>2.2.3</t>
  </si>
  <si>
    <t>2.2.4</t>
  </si>
  <si>
    <t>2.3.1</t>
  </si>
  <si>
    <t>2.3.2</t>
  </si>
  <si>
    <t>2.3.3</t>
  </si>
  <si>
    <t>2.3.4</t>
  </si>
  <si>
    <t>Trecho 01 - Parte da Rua Frederico Krebser - Entre Rua Pe. Cacique e Rua Horizontina - Três de Maio/RS</t>
  </si>
  <si>
    <t>Trecho 02 - Parte da Rua São Paulo - Entre Rua Horizontina e Av. Senador Alberto Pasqualini - Três de Maio/RS</t>
  </si>
  <si>
    <t>RAMPA DE ACESSIBILIDADE (CONCRETO 6,0cm), INCLUSIVE PINTURA E PISO TÁTIL DE ALERTA</t>
  </si>
  <si>
    <t>RAMPA PNE</t>
  </si>
  <si>
    <t>3.4</t>
  </si>
  <si>
    <t>3.4.1</t>
  </si>
  <si>
    <t>RECAPEAMENTO ASFÁLTICO - RUA FREDERICO KREBSER E RUA SÃO PAULO</t>
  </si>
  <si>
    <t>ADM. OBRA</t>
  </si>
  <si>
    <t>ADMINISTRAÇÃO LOCAL DE OBRA</t>
  </si>
  <si>
    <t>MÊS</t>
  </si>
  <si>
    <t xml:space="preserve">EMPRESA: </t>
  </si>
  <si>
    <t xml:space="preserve">CNPJ: </t>
  </si>
  <si>
    <t>Local e Data</t>
  </si>
  <si>
    <t>Carimbo e Assinatura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</si>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</sst>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1"/>
      <name val="Arial"/>
      <family val="2"/>
    </font>
    <font>
      <sz val="15"/>
      <name val="Arial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2" fontId="3" fillId="0" borderId="0" xfId="0" applyNumberFormat="1" applyFont="1"/>
    <xf numFmtId="2" fontId="0" fillId="0" borderId="0" xfId="0" applyNumberFormat="1"/>
    <xf numFmtId="0" fontId="3" fillId="0" borderId="9" xfId="0" applyFont="1" applyBorder="1"/>
    <xf numFmtId="0" fontId="6" fillId="3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/>
    <xf numFmtId="2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0" fontId="4" fillId="0" borderId="1" xfId="0" applyFont="1" applyBorder="1"/>
    <xf numFmtId="0" fontId="6" fillId="0" borderId="0" xfId="0" applyFont="1"/>
    <xf numFmtId="0" fontId="6" fillId="0" borderId="11" xfId="0" applyFont="1" applyBorder="1"/>
    <xf numFmtId="0" fontId="3" fillId="0" borderId="8" xfId="0" applyFont="1" applyBorder="1"/>
    <xf numFmtId="0" fontId="3" fillId="0" borderId="12" xfId="0" applyFont="1" applyBorder="1"/>
    <xf numFmtId="0" fontId="6" fillId="0" borderId="31" xfId="0" applyFont="1" applyBorder="1"/>
    <xf numFmtId="0" fontId="3" fillId="0" borderId="28" xfId="0" applyFont="1" applyBorder="1"/>
    <xf numFmtId="0" fontId="5" fillId="0" borderId="31" xfId="0" applyFont="1" applyBorder="1"/>
    <xf numFmtId="0" fontId="5" fillId="0" borderId="1" xfId="0" applyFont="1" applyBorder="1"/>
    <xf numFmtId="17" fontId="5" fillId="0" borderId="1" xfId="0" applyNumberFormat="1" applyFont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5" fillId="3" borderId="1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2" fontId="3" fillId="0" borderId="20" xfId="0" applyNumberFormat="1" applyFont="1" applyBorder="1" applyAlignment="1">
      <alignment vertical="center"/>
    </xf>
    <xf numFmtId="0" fontId="3" fillId="0" borderId="27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5" xfId="0" applyNumberFormat="1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vertical="center"/>
    </xf>
    <xf numFmtId="2" fontId="5" fillId="3" borderId="33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2" fontId="3" fillId="0" borderId="17" xfId="0" applyNumberFormat="1" applyFont="1" applyBorder="1" applyAlignment="1">
      <alignment vertical="center"/>
    </xf>
    <xf numFmtId="2" fontId="3" fillId="0" borderId="18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1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2" fontId="10" fillId="0" borderId="0" xfId="0" applyNumberFormat="1" applyFont="1" applyAlignment="1"/>
    <xf numFmtId="0" fontId="1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DERLEI/Ari%20-%20TM/02%20-%20Entrega%20Av.%20Santa%20Rosa/Planilha%20Or&#231;ament&#225;ria%20TM%20-%20AV.%20Santa%20Rosa%20-%20TRECHO%2001%20-%2018-05-23%20-%20FIXAD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44986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8" zoomScale="90" zoomScaleNormal="90" workbookViewId="0">
      <selection activeCell="D65" sqref="D65"/>
    </sheetView>
  </sheetViews>
  <sheetFormatPr defaultRowHeight="15" x14ac:dyDescent="0.25"/>
  <cols>
    <col min="2" max="2" width="18.7109375" customWidth="1"/>
    <col min="3" max="3" width="16.42578125" customWidth="1"/>
    <col min="4" max="4" width="82.7109375" customWidth="1"/>
    <col min="5" max="5" width="10.7109375" customWidth="1"/>
    <col min="6" max="8" width="12.5703125" customWidth="1"/>
    <col min="9" max="9" width="11.85546875" customWidth="1"/>
    <col min="10" max="11" width="11" customWidth="1"/>
    <col min="12" max="12" width="18.42578125" customWidth="1"/>
    <col min="13" max="13" width="18.140625" customWidth="1"/>
    <col min="14" max="14" width="21.85546875" customWidth="1"/>
  </cols>
  <sheetData>
    <row r="1" spans="1:14" ht="15.75" customHeight="1" x14ac:dyDescent="0.25">
      <c r="A1" s="60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4" ht="16.5" customHeight="1" x14ac:dyDescent="0.2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</row>
    <row r="3" spans="1:14" ht="18" x14ac:dyDescent="0.25">
      <c r="A3" s="21" t="s">
        <v>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ht="18" x14ac:dyDescent="0.25">
      <c r="A4" s="24" t="s">
        <v>92</v>
      </c>
      <c r="B4" s="2"/>
      <c r="C4" s="2" t="s">
        <v>101</v>
      </c>
      <c r="D4" s="2"/>
      <c r="E4" s="2"/>
      <c r="F4" s="2"/>
      <c r="G4" s="2"/>
      <c r="H4" s="2"/>
      <c r="I4" s="2"/>
      <c r="J4" s="2"/>
      <c r="K4" s="2"/>
      <c r="L4" s="2"/>
      <c r="M4" s="2"/>
      <c r="N4" s="25"/>
    </row>
    <row r="5" spans="1:14" ht="18" x14ac:dyDescent="0.25">
      <c r="A5" s="24"/>
      <c r="B5" s="2"/>
      <c r="C5" s="2" t="s">
        <v>102</v>
      </c>
      <c r="D5" s="2"/>
      <c r="E5" s="2"/>
      <c r="F5" s="2"/>
      <c r="G5" s="2"/>
      <c r="H5" s="2"/>
      <c r="I5" s="2"/>
      <c r="J5" s="2"/>
      <c r="K5" s="2"/>
      <c r="L5" s="2"/>
      <c r="M5" s="2"/>
      <c r="N5" s="25"/>
    </row>
    <row r="6" spans="1:14" ht="18.75" thickBot="1" x14ac:dyDescent="0.3">
      <c r="A6" s="2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5"/>
    </row>
    <row r="7" spans="1:14" ht="33" customHeight="1" thickBot="1" x14ac:dyDescent="0.3">
      <c r="A7" s="69" t="s">
        <v>111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</row>
    <row r="8" spans="1:14" ht="33" customHeight="1" thickBot="1" x14ac:dyDescent="0.3">
      <c r="A8" s="69" t="s">
        <v>112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1:14" ht="18" x14ac:dyDescent="0.25">
      <c r="A9" s="2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5"/>
    </row>
    <row r="10" spans="1:14" ht="18" x14ac:dyDescent="0.25">
      <c r="A10" s="2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5"/>
    </row>
    <row r="11" spans="1:14" ht="18" x14ac:dyDescent="0.25">
      <c r="A11" s="26" t="s">
        <v>107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7" t="s">
        <v>90</v>
      </c>
      <c r="N11" s="28">
        <v>45139</v>
      </c>
    </row>
    <row r="12" spans="1:14" ht="30.75" customHeight="1" x14ac:dyDescent="0.25">
      <c r="A12" s="66" t="s">
        <v>8</v>
      </c>
      <c r="B12" s="66" t="s">
        <v>10</v>
      </c>
      <c r="C12" s="66" t="s">
        <v>11</v>
      </c>
      <c r="D12" s="66" t="s">
        <v>9</v>
      </c>
      <c r="E12" s="66" t="s">
        <v>12</v>
      </c>
      <c r="F12" s="66" t="s">
        <v>20</v>
      </c>
      <c r="G12" s="66" t="s">
        <v>14</v>
      </c>
      <c r="H12" s="66" t="s">
        <v>13</v>
      </c>
      <c r="I12" s="66" t="s">
        <v>74</v>
      </c>
      <c r="J12" s="66"/>
      <c r="K12" s="66"/>
      <c r="L12" s="66" t="s">
        <v>73</v>
      </c>
      <c r="M12" s="66"/>
      <c r="N12" s="66"/>
    </row>
    <row r="13" spans="1:14" ht="30.75" thickBot="1" x14ac:dyDescent="0.3">
      <c r="A13" s="67"/>
      <c r="B13" s="67"/>
      <c r="C13" s="67"/>
      <c r="D13" s="67"/>
      <c r="E13" s="67"/>
      <c r="F13" s="67"/>
      <c r="G13" s="67"/>
      <c r="H13" s="67"/>
      <c r="I13" s="43" t="s">
        <v>70</v>
      </c>
      <c r="J13" s="43" t="s">
        <v>71</v>
      </c>
      <c r="K13" s="43" t="s">
        <v>72</v>
      </c>
      <c r="L13" s="43" t="s">
        <v>70</v>
      </c>
      <c r="M13" s="43" t="s">
        <v>71</v>
      </c>
      <c r="N13" s="43" t="s">
        <v>72</v>
      </c>
    </row>
    <row r="14" spans="1:14" ht="33.75" customHeight="1" x14ac:dyDescent="0.25">
      <c r="A14" s="46" t="s">
        <v>15</v>
      </c>
      <c r="B14" s="73" t="s">
        <v>17</v>
      </c>
      <c r="C14" s="73"/>
      <c r="D14" s="73"/>
      <c r="E14" s="73"/>
      <c r="F14" s="73"/>
      <c r="G14" s="73"/>
      <c r="H14" s="73"/>
      <c r="I14" s="73"/>
      <c r="J14" s="73"/>
      <c r="K14" s="73"/>
      <c r="L14" s="47"/>
      <c r="M14" s="47"/>
      <c r="N14" s="48"/>
    </row>
    <row r="15" spans="1:14" ht="45" x14ac:dyDescent="0.25">
      <c r="A15" s="49" t="s">
        <v>16</v>
      </c>
      <c r="B15" s="40" t="s">
        <v>2</v>
      </c>
      <c r="C15" s="40" t="s">
        <v>32</v>
      </c>
      <c r="D15" s="4" t="s">
        <v>33</v>
      </c>
      <c r="E15" s="40" t="s">
        <v>4</v>
      </c>
      <c r="F15" s="5">
        <v>2.88</v>
      </c>
      <c r="G15" s="5"/>
      <c r="H15" s="5"/>
      <c r="I15" s="5"/>
      <c r="J15" s="5"/>
      <c r="K15" s="5"/>
      <c r="L15" s="5"/>
      <c r="M15" s="5"/>
      <c r="N15" s="42"/>
    </row>
    <row r="16" spans="1:14" ht="30" x14ac:dyDescent="0.25">
      <c r="A16" s="49" t="s">
        <v>18</v>
      </c>
      <c r="B16" s="40" t="s">
        <v>2</v>
      </c>
      <c r="C16" s="40" t="s">
        <v>34</v>
      </c>
      <c r="D16" s="4" t="s">
        <v>91</v>
      </c>
      <c r="E16" s="40" t="s">
        <v>35</v>
      </c>
      <c r="F16" s="5">
        <v>1</v>
      </c>
      <c r="G16" s="5"/>
      <c r="H16" s="5"/>
      <c r="I16" s="5"/>
      <c r="J16" s="5"/>
      <c r="K16" s="5"/>
      <c r="L16" s="5"/>
      <c r="M16" s="5"/>
      <c r="N16" s="42"/>
    </row>
    <row r="17" spans="1:14" ht="24.75" customHeight="1" x14ac:dyDescent="0.25">
      <c r="A17" s="41" t="s">
        <v>19</v>
      </c>
      <c r="B17" s="40" t="s">
        <v>2</v>
      </c>
      <c r="C17" s="40" t="s">
        <v>108</v>
      </c>
      <c r="D17" s="4" t="s">
        <v>109</v>
      </c>
      <c r="E17" s="40" t="s">
        <v>110</v>
      </c>
      <c r="F17" s="5">
        <v>2</v>
      </c>
      <c r="G17" s="5"/>
      <c r="H17" s="5"/>
      <c r="I17" s="5"/>
      <c r="J17" s="5"/>
      <c r="K17" s="5"/>
      <c r="L17" s="5"/>
      <c r="M17" s="5"/>
      <c r="N17" s="42"/>
    </row>
    <row r="18" spans="1:14" ht="52.5" customHeight="1" x14ac:dyDescent="0.25">
      <c r="A18" s="50" t="s">
        <v>75</v>
      </c>
      <c r="B18" s="68" t="s">
        <v>59</v>
      </c>
      <c r="C18" s="68"/>
      <c r="D18" s="68"/>
      <c r="E18" s="68"/>
      <c r="F18" s="68"/>
      <c r="G18" s="68"/>
      <c r="H18" s="68"/>
      <c r="I18" s="68"/>
      <c r="J18" s="68"/>
      <c r="K18" s="68"/>
      <c r="L18" s="35"/>
      <c r="M18" s="35"/>
      <c r="N18" s="51"/>
    </row>
    <row r="19" spans="1:14" ht="18" x14ac:dyDescent="0.25">
      <c r="A19" s="52" t="s">
        <v>48</v>
      </c>
      <c r="B19" s="74" t="s">
        <v>60</v>
      </c>
      <c r="C19" s="74"/>
      <c r="D19" s="74"/>
      <c r="E19" s="74"/>
      <c r="F19" s="74"/>
      <c r="G19" s="74"/>
      <c r="H19" s="74"/>
      <c r="I19" s="74"/>
      <c r="J19" s="74"/>
      <c r="K19" s="74"/>
      <c r="L19" s="36"/>
      <c r="M19" s="36"/>
      <c r="N19" s="53"/>
    </row>
    <row r="20" spans="1:14" ht="35.25" customHeight="1" x14ac:dyDescent="0.25">
      <c r="A20" s="49" t="s">
        <v>76</v>
      </c>
      <c r="B20" s="40" t="s">
        <v>1</v>
      </c>
      <c r="C20" s="40" t="s">
        <v>61</v>
      </c>
      <c r="D20" s="4" t="s">
        <v>62</v>
      </c>
      <c r="E20" s="40" t="s">
        <v>4</v>
      </c>
      <c r="F20" s="5">
        <v>2657.69</v>
      </c>
      <c r="G20" s="5"/>
      <c r="H20" s="5"/>
      <c r="I20" s="5"/>
      <c r="J20" s="5"/>
      <c r="K20" s="5"/>
      <c r="L20" s="5"/>
      <c r="M20" s="5"/>
      <c r="N20" s="42"/>
    </row>
    <row r="21" spans="1:14" ht="37.5" customHeight="1" x14ac:dyDescent="0.25">
      <c r="A21" s="49" t="s">
        <v>77</v>
      </c>
      <c r="B21" s="40" t="s">
        <v>1</v>
      </c>
      <c r="C21" s="40" t="s">
        <v>56</v>
      </c>
      <c r="D21" s="4" t="s">
        <v>57</v>
      </c>
      <c r="E21" s="40" t="s">
        <v>6</v>
      </c>
      <c r="F21" s="5">
        <v>73.09</v>
      </c>
      <c r="G21" s="5"/>
      <c r="H21" s="5"/>
      <c r="I21" s="5"/>
      <c r="J21" s="5"/>
      <c r="K21" s="5"/>
      <c r="L21" s="5"/>
      <c r="M21" s="5"/>
      <c r="N21" s="42"/>
    </row>
    <row r="22" spans="1:14" ht="18" x14ac:dyDescent="0.25">
      <c r="A22" s="52" t="s">
        <v>49</v>
      </c>
      <c r="B22" s="74" t="s">
        <v>63</v>
      </c>
      <c r="C22" s="74"/>
      <c r="D22" s="74"/>
      <c r="E22" s="74"/>
      <c r="F22" s="74"/>
      <c r="G22" s="74"/>
      <c r="H22" s="74"/>
      <c r="I22" s="74"/>
      <c r="J22" s="74"/>
      <c r="K22" s="74"/>
      <c r="L22" s="36"/>
      <c r="M22" s="36"/>
      <c r="N22" s="53"/>
    </row>
    <row r="23" spans="1:14" ht="30" x14ac:dyDescent="0.25">
      <c r="A23" s="49" t="s">
        <v>93</v>
      </c>
      <c r="B23" s="40" t="s">
        <v>2</v>
      </c>
      <c r="C23" s="40" t="s">
        <v>36</v>
      </c>
      <c r="D23" s="4" t="s">
        <v>37</v>
      </c>
      <c r="E23" s="40" t="s">
        <v>4</v>
      </c>
      <c r="F23" s="5">
        <v>2657.69</v>
      </c>
      <c r="G23" s="5"/>
      <c r="H23" s="5"/>
      <c r="I23" s="5"/>
      <c r="J23" s="5"/>
      <c r="K23" s="5"/>
      <c r="L23" s="5"/>
      <c r="M23" s="5"/>
      <c r="N23" s="42"/>
    </row>
    <row r="24" spans="1:14" ht="45" x14ac:dyDescent="0.25">
      <c r="A24" s="49" t="s">
        <v>94</v>
      </c>
      <c r="B24" s="40" t="s">
        <v>2</v>
      </c>
      <c r="C24" s="40" t="s">
        <v>38</v>
      </c>
      <c r="D24" s="4" t="s">
        <v>39</v>
      </c>
      <c r="E24" s="40" t="s">
        <v>5</v>
      </c>
      <c r="F24" s="5">
        <v>79.73</v>
      </c>
      <c r="G24" s="5"/>
      <c r="H24" s="5"/>
      <c r="I24" s="5"/>
      <c r="J24" s="5"/>
      <c r="K24" s="5"/>
      <c r="L24" s="5"/>
      <c r="M24" s="5"/>
      <c r="N24" s="42"/>
    </row>
    <row r="25" spans="1:14" ht="30" x14ac:dyDescent="0.25">
      <c r="A25" s="49" t="s">
        <v>95</v>
      </c>
      <c r="B25" s="40" t="s">
        <v>1</v>
      </c>
      <c r="C25" s="40" t="s">
        <v>58</v>
      </c>
      <c r="D25" s="4" t="s">
        <v>3</v>
      </c>
      <c r="E25" s="40" t="s">
        <v>6</v>
      </c>
      <c r="F25" s="5">
        <v>2391.92</v>
      </c>
      <c r="G25" s="5"/>
      <c r="H25" s="5"/>
      <c r="I25" s="5"/>
      <c r="J25" s="5"/>
      <c r="K25" s="5"/>
      <c r="L25" s="5"/>
      <c r="M25" s="5"/>
      <c r="N25" s="42"/>
    </row>
    <row r="26" spans="1:14" ht="45" x14ac:dyDescent="0.25">
      <c r="A26" s="49" t="s">
        <v>96</v>
      </c>
      <c r="B26" s="40" t="s">
        <v>1</v>
      </c>
      <c r="C26" s="40" t="s">
        <v>64</v>
      </c>
      <c r="D26" s="4" t="s">
        <v>65</v>
      </c>
      <c r="E26" s="40" t="s">
        <v>6</v>
      </c>
      <c r="F26" s="5">
        <v>358.79</v>
      </c>
      <c r="G26" s="3"/>
      <c r="H26" s="5"/>
      <c r="I26" s="5"/>
      <c r="J26" s="5"/>
      <c r="K26" s="5"/>
      <c r="L26" s="5"/>
      <c r="M26" s="5"/>
      <c r="N26" s="42"/>
    </row>
    <row r="27" spans="1:14" ht="18" x14ac:dyDescent="0.25">
      <c r="A27" s="52" t="s">
        <v>50</v>
      </c>
      <c r="B27" s="74" t="s">
        <v>66</v>
      </c>
      <c r="C27" s="74"/>
      <c r="D27" s="74"/>
      <c r="E27" s="74"/>
      <c r="F27" s="74"/>
      <c r="G27" s="74"/>
      <c r="H27" s="74"/>
      <c r="I27" s="74"/>
      <c r="J27" s="74"/>
      <c r="K27" s="74"/>
      <c r="L27" s="36"/>
      <c r="M27" s="36"/>
      <c r="N27" s="53"/>
    </row>
    <row r="28" spans="1:14" ht="30" x14ac:dyDescent="0.25">
      <c r="A28" s="49" t="s">
        <v>97</v>
      </c>
      <c r="B28" s="40" t="s">
        <v>2</v>
      </c>
      <c r="C28" s="40" t="s">
        <v>36</v>
      </c>
      <c r="D28" s="4" t="s">
        <v>37</v>
      </c>
      <c r="E28" s="40" t="s">
        <v>4</v>
      </c>
      <c r="F28" s="5">
        <f>F23</f>
        <v>2657.69</v>
      </c>
      <c r="G28" s="5"/>
      <c r="H28" s="5"/>
      <c r="I28" s="5"/>
      <c r="J28" s="5"/>
      <c r="K28" s="5"/>
      <c r="L28" s="5"/>
      <c r="M28" s="5"/>
      <c r="N28" s="42"/>
    </row>
    <row r="29" spans="1:14" ht="45" x14ac:dyDescent="0.25">
      <c r="A29" s="49" t="s">
        <v>98</v>
      </c>
      <c r="B29" s="40" t="s">
        <v>2</v>
      </c>
      <c r="C29" s="40" t="s">
        <v>40</v>
      </c>
      <c r="D29" s="4" t="s">
        <v>41</v>
      </c>
      <c r="E29" s="40" t="s">
        <v>5</v>
      </c>
      <c r="F29" s="5">
        <f>F24</f>
        <v>79.73</v>
      </c>
      <c r="G29" s="5"/>
      <c r="H29" s="5"/>
      <c r="I29" s="5"/>
      <c r="J29" s="5"/>
      <c r="K29" s="5"/>
      <c r="L29" s="5"/>
      <c r="M29" s="5"/>
      <c r="N29" s="42"/>
    </row>
    <row r="30" spans="1:14" ht="30" x14ac:dyDescent="0.25">
      <c r="A30" s="49" t="s">
        <v>99</v>
      </c>
      <c r="B30" s="40" t="s">
        <v>1</v>
      </c>
      <c r="C30" s="40" t="s">
        <v>58</v>
      </c>
      <c r="D30" s="4" t="s">
        <v>3</v>
      </c>
      <c r="E30" s="40" t="s">
        <v>6</v>
      </c>
      <c r="F30" s="5">
        <f>F25</f>
        <v>2391.92</v>
      </c>
      <c r="G30" s="5"/>
      <c r="H30" s="5"/>
      <c r="I30" s="5"/>
      <c r="J30" s="5"/>
      <c r="K30" s="5"/>
      <c r="L30" s="5"/>
      <c r="M30" s="5"/>
      <c r="N30" s="42"/>
    </row>
    <row r="31" spans="1:14" ht="45" x14ac:dyDescent="0.25">
      <c r="A31" s="49" t="s">
        <v>100</v>
      </c>
      <c r="B31" s="40" t="s">
        <v>1</v>
      </c>
      <c r="C31" s="40" t="s">
        <v>64</v>
      </c>
      <c r="D31" s="4" t="s">
        <v>65</v>
      </c>
      <c r="E31" s="40" t="s">
        <v>6</v>
      </c>
      <c r="F31" s="5">
        <f>F26</f>
        <v>358.79</v>
      </c>
      <c r="G31" s="3"/>
      <c r="H31" s="5"/>
      <c r="I31" s="5"/>
      <c r="J31" s="5"/>
      <c r="K31" s="5"/>
      <c r="L31" s="5"/>
      <c r="M31" s="5"/>
      <c r="N31" s="42"/>
    </row>
    <row r="32" spans="1:14" ht="18" x14ac:dyDescent="0.25">
      <c r="A32" s="50" t="s">
        <v>78</v>
      </c>
      <c r="B32" s="68" t="s">
        <v>7</v>
      </c>
      <c r="C32" s="68"/>
      <c r="D32" s="68"/>
      <c r="E32" s="68"/>
      <c r="F32" s="68"/>
      <c r="G32" s="68"/>
      <c r="H32" s="68"/>
      <c r="I32" s="68"/>
      <c r="J32" s="68"/>
      <c r="K32" s="68"/>
      <c r="L32" s="35"/>
      <c r="M32" s="35"/>
      <c r="N32" s="51"/>
    </row>
    <row r="33" spans="1:14" ht="18" x14ac:dyDescent="0.25">
      <c r="A33" s="52" t="s">
        <v>51</v>
      </c>
      <c r="B33" s="74" t="s">
        <v>67</v>
      </c>
      <c r="C33" s="74"/>
      <c r="D33" s="74"/>
      <c r="E33" s="74"/>
      <c r="F33" s="74"/>
      <c r="G33" s="74"/>
      <c r="H33" s="74"/>
      <c r="I33" s="74"/>
      <c r="J33" s="74"/>
      <c r="K33" s="74"/>
      <c r="L33" s="36"/>
      <c r="M33" s="36"/>
      <c r="N33" s="53"/>
    </row>
    <row r="34" spans="1:14" ht="30" x14ac:dyDescent="0.25">
      <c r="A34" s="49" t="s">
        <v>79</v>
      </c>
      <c r="B34" s="40" t="s">
        <v>2</v>
      </c>
      <c r="C34" s="40" t="s">
        <v>46</v>
      </c>
      <c r="D34" s="4" t="s">
        <v>47</v>
      </c>
      <c r="E34" s="40" t="s">
        <v>4</v>
      </c>
      <c r="F34" s="5">
        <v>48.84</v>
      </c>
      <c r="G34" s="5"/>
      <c r="H34" s="5"/>
      <c r="I34" s="5"/>
      <c r="J34" s="5"/>
      <c r="K34" s="5"/>
      <c r="L34" s="5"/>
      <c r="M34" s="5"/>
      <c r="N34" s="42"/>
    </row>
    <row r="35" spans="1:14" ht="18" x14ac:dyDescent="0.25">
      <c r="A35" s="52" t="s">
        <v>52</v>
      </c>
      <c r="B35" s="74" t="s">
        <v>68</v>
      </c>
      <c r="C35" s="74"/>
      <c r="D35" s="74"/>
      <c r="E35" s="74"/>
      <c r="F35" s="74"/>
      <c r="G35" s="74"/>
      <c r="H35" s="74"/>
      <c r="I35" s="74"/>
      <c r="J35" s="74"/>
      <c r="K35" s="74"/>
      <c r="L35" s="36"/>
      <c r="M35" s="36"/>
      <c r="N35" s="53"/>
    </row>
    <row r="36" spans="1:14" ht="30" x14ac:dyDescent="0.25">
      <c r="A36" s="49" t="s">
        <v>80</v>
      </c>
      <c r="B36" s="40" t="s">
        <v>2</v>
      </c>
      <c r="C36" s="40" t="s">
        <v>42</v>
      </c>
      <c r="D36" s="4" t="s">
        <v>43</v>
      </c>
      <c r="E36" s="40" t="s">
        <v>44</v>
      </c>
      <c r="F36" s="5">
        <v>7</v>
      </c>
      <c r="G36" s="5"/>
      <c r="H36" s="5"/>
      <c r="I36" s="5"/>
      <c r="J36" s="5"/>
      <c r="K36" s="5"/>
      <c r="L36" s="5"/>
      <c r="M36" s="5"/>
      <c r="N36" s="42"/>
    </row>
    <row r="37" spans="1:14" ht="30" x14ac:dyDescent="0.25">
      <c r="A37" s="49" t="s">
        <v>81</v>
      </c>
      <c r="B37" s="40" t="s">
        <v>2</v>
      </c>
      <c r="C37" s="40" t="s">
        <v>69</v>
      </c>
      <c r="D37" s="4" t="s">
        <v>45</v>
      </c>
      <c r="E37" s="40" t="s">
        <v>4</v>
      </c>
      <c r="F37" s="5">
        <v>1.86</v>
      </c>
      <c r="G37" s="5"/>
      <c r="H37" s="5"/>
      <c r="I37" s="5"/>
      <c r="J37" s="5"/>
      <c r="K37" s="5"/>
      <c r="L37" s="5"/>
      <c r="M37" s="5"/>
      <c r="N37" s="42"/>
    </row>
    <row r="38" spans="1:14" ht="18" x14ac:dyDescent="0.25">
      <c r="A38" s="52" t="s">
        <v>53</v>
      </c>
      <c r="B38" s="74" t="s">
        <v>89</v>
      </c>
      <c r="C38" s="74"/>
      <c r="D38" s="74"/>
      <c r="E38" s="74"/>
      <c r="F38" s="74"/>
      <c r="G38" s="74"/>
      <c r="H38" s="74"/>
      <c r="I38" s="74"/>
      <c r="J38" s="74"/>
      <c r="K38" s="74"/>
      <c r="L38" s="36"/>
      <c r="M38" s="36"/>
      <c r="N38" s="53"/>
    </row>
    <row r="39" spans="1:14" ht="30" x14ac:dyDescent="0.25">
      <c r="A39" s="49" t="s">
        <v>82</v>
      </c>
      <c r="B39" s="40" t="s">
        <v>2</v>
      </c>
      <c r="C39" s="40" t="s">
        <v>42</v>
      </c>
      <c r="D39" s="4" t="s">
        <v>43</v>
      </c>
      <c r="E39" s="40" t="s">
        <v>44</v>
      </c>
      <c r="F39" s="5">
        <v>2</v>
      </c>
      <c r="G39" s="5"/>
      <c r="H39" s="5"/>
      <c r="I39" s="5"/>
      <c r="J39" s="5"/>
      <c r="K39" s="5"/>
      <c r="L39" s="5"/>
      <c r="M39" s="5"/>
      <c r="N39" s="42"/>
    </row>
    <row r="40" spans="1:14" ht="30" x14ac:dyDescent="0.25">
      <c r="A40" s="49" t="s">
        <v>83</v>
      </c>
      <c r="B40" s="40" t="s">
        <v>2</v>
      </c>
      <c r="C40" s="40" t="s">
        <v>69</v>
      </c>
      <c r="D40" s="4" t="s">
        <v>45</v>
      </c>
      <c r="E40" s="40" t="s">
        <v>4</v>
      </c>
      <c r="F40" s="5">
        <v>0.5</v>
      </c>
      <c r="G40" s="5"/>
      <c r="H40" s="5"/>
      <c r="I40" s="5"/>
      <c r="J40" s="5"/>
      <c r="K40" s="5"/>
      <c r="L40" s="5"/>
      <c r="M40" s="5"/>
      <c r="N40" s="42"/>
    </row>
    <row r="41" spans="1:14" ht="18" x14ac:dyDescent="0.25">
      <c r="A41" s="52" t="s">
        <v>105</v>
      </c>
      <c r="B41" s="77" t="s">
        <v>103</v>
      </c>
      <c r="C41" s="78"/>
      <c r="D41" s="78"/>
      <c r="E41" s="78"/>
      <c r="F41" s="78"/>
      <c r="G41" s="78"/>
      <c r="H41" s="78"/>
      <c r="I41" s="78"/>
      <c r="J41" s="78"/>
      <c r="K41" s="79"/>
      <c r="L41" s="39"/>
      <c r="M41" s="39"/>
      <c r="N41" s="54"/>
    </row>
    <row r="42" spans="1:14" ht="39.75" customHeight="1" x14ac:dyDescent="0.25">
      <c r="A42" s="49" t="s">
        <v>106</v>
      </c>
      <c r="B42" s="40" t="s">
        <v>2</v>
      </c>
      <c r="C42" s="40" t="s">
        <v>104</v>
      </c>
      <c r="D42" s="4" t="s">
        <v>103</v>
      </c>
      <c r="E42" s="40" t="s">
        <v>44</v>
      </c>
      <c r="F42" s="5">
        <v>2</v>
      </c>
      <c r="G42" s="5"/>
      <c r="H42" s="5"/>
      <c r="I42" s="5"/>
      <c r="J42" s="5"/>
      <c r="K42" s="5"/>
      <c r="L42" s="5"/>
      <c r="M42" s="5"/>
      <c r="N42" s="42"/>
    </row>
    <row r="43" spans="1:14" ht="18" x14ac:dyDescent="0.25">
      <c r="A43" s="50" t="s">
        <v>84</v>
      </c>
      <c r="B43" s="68" t="s">
        <v>85</v>
      </c>
      <c r="C43" s="68"/>
      <c r="D43" s="68"/>
      <c r="E43" s="68"/>
      <c r="F43" s="68"/>
      <c r="G43" s="68"/>
      <c r="H43" s="68"/>
      <c r="I43" s="68"/>
      <c r="J43" s="68"/>
      <c r="K43" s="68"/>
      <c r="L43" s="35"/>
      <c r="M43" s="35"/>
      <c r="N43" s="51"/>
    </row>
    <row r="44" spans="1:14" ht="30.75" thickBot="1" x14ac:dyDescent="0.3">
      <c r="A44" s="55" t="s">
        <v>54</v>
      </c>
      <c r="B44" s="56" t="s">
        <v>2</v>
      </c>
      <c r="C44" s="56" t="s">
        <v>34</v>
      </c>
      <c r="D44" s="57" t="str">
        <f>D16</f>
        <v xml:space="preserve">MOBILIZAÇÃO OU DESMOBILIZAÇÃO DOS EQUIPAMENTOS, DMT = 34,5 KM, VELOCIDADE MÉDIA 60KM/H </v>
      </c>
      <c r="E44" s="56" t="s">
        <v>35</v>
      </c>
      <c r="F44" s="58">
        <v>1</v>
      </c>
      <c r="G44" s="58"/>
      <c r="H44" s="58"/>
      <c r="I44" s="58"/>
      <c r="J44" s="58"/>
      <c r="K44" s="58"/>
      <c r="L44" s="58"/>
      <c r="M44" s="58"/>
      <c r="N44" s="59"/>
    </row>
    <row r="45" spans="1:14" ht="40.5" x14ac:dyDescent="0.25">
      <c r="F45" s="7"/>
      <c r="G45" s="7"/>
      <c r="H45" s="7"/>
      <c r="I45" s="75" t="s">
        <v>86</v>
      </c>
      <c r="J45" s="75"/>
      <c r="K45" s="75"/>
      <c r="L45" s="44" t="s">
        <v>87</v>
      </c>
      <c r="M45" s="44" t="s">
        <v>88</v>
      </c>
      <c r="N45" s="45" t="s">
        <v>0</v>
      </c>
    </row>
    <row r="46" spans="1:14" ht="20.25" x14ac:dyDescent="0.25">
      <c r="F46" s="7"/>
      <c r="G46" s="7"/>
      <c r="H46" s="7"/>
      <c r="I46" s="76"/>
      <c r="J46" s="76"/>
      <c r="K46" s="76"/>
      <c r="L46" s="10"/>
      <c r="M46" s="10"/>
      <c r="N46" s="10"/>
    </row>
    <row r="47" spans="1:14" ht="15.75" x14ac:dyDescent="0.25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.75" x14ac:dyDescent="0.25">
      <c r="D48" s="2" t="s">
        <v>113</v>
      </c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.75" x14ac:dyDescent="0.25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x14ac:dyDescent="0.25">
      <c r="D50" s="2"/>
      <c r="E50" s="2"/>
      <c r="F50" s="72" t="s">
        <v>114</v>
      </c>
      <c r="G50" s="72"/>
      <c r="H50" s="72"/>
      <c r="I50" s="72"/>
      <c r="J50" s="72"/>
      <c r="K50" s="72"/>
      <c r="L50" s="2"/>
      <c r="M50" s="2"/>
      <c r="N50" s="2"/>
    </row>
    <row r="51" spans="1:14" ht="19.5" x14ac:dyDescent="0.3">
      <c r="B51" s="91"/>
      <c r="C51" s="92"/>
      <c r="D51" s="93"/>
      <c r="E51" s="93"/>
      <c r="F51" s="90"/>
      <c r="G51" s="90"/>
      <c r="H51" s="90"/>
      <c r="I51" s="90"/>
      <c r="J51" s="90"/>
      <c r="K51" s="90"/>
      <c r="L51" s="93"/>
      <c r="M51" s="93"/>
      <c r="N51" s="94"/>
    </row>
    <row r="52" spans="1:14" ht="15.75" customHeight="1" x14ac:dyDescent="0.3">
      <c r="A52" s="95" t="s">
        <v>115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</row>
    <row r="53" spans="1:14" ht="15.75" x14ac:dyDescent="0.25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</sheetData>
  <mergeCells count="27">
    <mergeCell ref="A52:N52"/>
    <mergeCell ref="F50:K50"/>
    <mergeCell ref="B14:K14"/>
    <mergeCell ref="B19:K19"/>
    <mergeCell ref="B22:K22"/>
    <mergeCell ref="B27:K27"/>
    <mergeCell ref="B32:K32"/>
    <mergeCell ref="B33:K33"/>
    <mergeCell ref="B35:K35"/>
    <mergeCell ref="B43:K43"/>
    <mergeCell ref="I45:K46"/>
    <mergeCell ref="B38:K38"/>
    <mergeCell ref="B41:K41"/>
    <mergeCell ref="A1:N2"/>
    <mergeCell ref="A12:A13"/>
    <mergeCell ref="B18:K18"/>
    <mergeCell ref="F12:F13"/>
    <mergeCell ref="E12:E13"/>
    <mergeCell ref="D12:D13"/>
    <mergeCell ref="C12:C13"/>
    <mergeCell ref="B12:B13"/>
    <mergeCell ref="L12:N12"/>
    <mergeCell ref="I12:K12"/>
    <mergeCell ref="H12:H13"/>
    <mergeCell ref="G12:G13"/>
    <mergeCell ref="A7:N7"/>
    <mergeCell ref="A8:N8"/>
  </mergeCells>
  <printOptions horizontalCentered="1" verticalCentered="1"/>
  <pageMargins left="0.98425196850393704" right="0.78740157480314965" top="0.98425196850393704" bottom="0.78740157480314965" header="0.31496062992125984" footer="0.31496062992125984"/>
  <pageSetup paperSize="9" scale="3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7"/>
  <sheetViews>
    <sheetView topLeftCell="A7" zoomScale="55" zoomScaleNormal="55" workbookViewId="0">
      <selection activeCell="E36" sqref="E36:H36"/>
    </sheetView>
  </sheetViews>
  <sheetFormatPr defaultRowHeight="15" x14ac:dyDescent="0.25"/>
  <cols>
    <col min="1" max="1" width="21.85546875" customWidth="1"/>
    <col min="2" max="2" width="95.7109375" customWidth="1"/>
    <col min="3" max="3" width="18.5703125" customWidth="1"/>
    <col min="4" max="4" width="23.28515625" customWidth="1"/>
    <col min="5" max="5" width="16" customWidth="1"/>
    <col min="6" max="6" width="16.85546875" customWidth="1"/>
    <col min="7" max="7" width="14.85546875" customWidth="1"/>
    <col min="8" max="8" width="18.42578125" customWidth="1"/>
  </cols>
  <sheetData>
    <row r="1" spans="1:11" ht="15.75" customHeight="1" x14ac:dyDescent="0.25">
      <c r="A1" s="60" t="s">
        <v>30</v>
      </c>
      <c r="B1" s="61"/>
      <c r="C1" s="61"/>
      <c r="D1" s="61"/>
      <c r="E1" s="61"/>
      <c r="F1" s="61"/>
      <c r="G1" s="61"/>
      <c r="H1" s="61"/>
    </row>
    <row r="2" spans="1:11" ht="16.5" customHeight="1" thickBot="1" x14ac:dyDescent="0.3">
      <c r="A2" s="81"/>
      <c r="B2" s="82"/>
      <c r="C2" s="82"/>
      <c r="D2" s="82"/>
      <c r="E2" s="82"/>
      <c r="F2" s="82"/>
      <c r="G2" s="82"/>
      <c r="H2" s="82"/>
    </row>
    <row r="3" spans="1:11" ht="18" x14ac:dyDescent="0.25">
      <c r="A3" s="20" t="str">
        <f>'ORÇAMENTO TOTAL'!A3</f>
        <v>MUNICIPIO DE TRÊS DE MAIO</v>
      </c>
      <c r="B3" s="2"/>
      <c r="C3" s="2"/>
      <c r="D3" s="2"/>
      <c r="E3" s="2"/>
      <c r="F3" s="2"/>
      <c r="G3" s="2"/>
      <c r="H3" s="2"/>
    </row>
    <row r="4" spans="1:11" ht="18" x14ac:dyDescent="0.25">
      <c r="A4" s="20"/>
      <c r="B4" s="2"/>
      <c r="C4" s="2"/>
      <c r="D4" s="2"/>
      <c r="E4" s="2"/>
      <c r="F4" s="2"/>
      <c r="G4" s="2"/>
      <c r="H4" s="2"/>
    </row>
    <row r="5" spans="1:11" ht="18" x14ac:dyDescent="0.25">
      <c r="A5" s="20" t="str">
        <f>'ORÇAMENTO TOTAL'!A4</f>
        <v xml:space="preserve">Endereço da obra: </v>
      </c>
      <c r="B5" s="2" t="str">
        <f>'ORÇAMENTO TOTAL'!C4</f>
        <v>Trecho 01 - Parte da Rua Frederico Krebser - Entre Rua Pe. Cacique e Rua Horizontina - Três de Maio/RS</v>
      </c>
      <c r="C5" s="2"/>
      <c r="D5" s="2"/>
      <c r="E5" s="2"/>
      <c r="F5" s="2"/>
      <c r="G5" s="2"/>
      <c r="H5" s="2"/>
    </row>
    <row r="6" spans="1:11" ht="18" x14ac:dyDescent="0.25">
      <c r="A6" s="20"/>
      <c r="B6" s="2" t="str">
        <f>'ORÇAMENTO TOTAL'!C5</f>
        <v>Trecho 02 - Parte da Rua São Paulo - Entre Rua Horizontina e Av. Senador Alberto Pasqualini - Três de Maio/RS</v>
      </c>
      <c r="C6" s="2"/>
      <c r="D6" s="2"/>
      <c r="E6" s="2"/>
      <c r="F6" s="2"/>
      <c r="G6" s="2"/>
      <c r="H6" s="2"/>
    </row>
    <row r="7" spans="1:11" ht="18.75" thickBot="1" x14ac:dyDescent="0.3">
      <c r="A7" s="20"/>
      <c r="B7" s="2"/>
      <c r="C7" s="2"/>
      <c r="D7" s="2"/>
      <c r="E7" s="2"/>
      <c r="F7" s="2"/>
      <c r="G7" s="2"/>
      <c r="H7" s="2"/>
    </row>
    <row r="8" spans="1:11" ht="33" customHeight="1" thickBot="1" x14ac:dyDescent="0.3">
      <c r="A8" s="69" t="s">
        <v>111</v>
      </c>
      <c r="B8" s="70"/>
      <c r="C8" s="70"/>
      <c r="D8" s="70"/>
      <c r="E8" s="70"/>
      <c r="F8" s="70"/>
      <c r="G8" s="70"/>
      <c r="H8" s="71"/>
    </row>
    <row r="9" spans="1:11" ht="39.75" customHeight="1" thickBot="1" x14ac:dyDescent="0.3">
      <c r="A9" s="69" t="s">
        <v>112</v>
      </c>
      <c r="B9" s="70"/>
      <c r="C9" s="70"/>
      <c r="D9" s="70"/>
      <c r="E9" s="70"/>
      <c r="F9" s="70"/>
      <c r="G9" s="70"/>
      <c r="H9" s="71"/>
    </row>
    <row r="10" spans="1:11" ht="18" x14ac:dyDescent="0.25">
      <c r="A10" s="20"/>
      <c r="B10" s="2"/>
      <c r="C10" s="2"/>
      <c r="D10" s="2"/>
      <c r="E10" s="2"/>
      <c r="F10" s="2"/>
      <c r="G10" s="2"/>
      <c r="H10" s="2"/>
    </row>
    <row r="11" spans="1:11" ht="18" x14ac:dyDescent="0.25">
      <c r="A11" s="20"/>
      <c r="B11" s="2"/>
      <c r="C11" s="2"/>
      <c r="D11" s="2"/>
      <c r="E11" s="2"/>
      <c r="F11" s="2"/>
      <c r="G11" s="2"/>
      <c r="H11" s="2"/>
    </row>
    <row r="12" spans="1:11" ht="18" x14ac:dyDescent="0.25">
      <c r="A12" s="83" t="str">
        <f>'ORÇAMENTO TOTAL'!A11</f>
        <v>RECAPEAMENTO ASFÁLTICO - RUA FREDERICO KREBSER E RUA SÃO PAULO</v>
      </c>
      <c r="B12" s="83"/>
      <c r="C12" s="83"/>
      <c r="D12" s="83"/>
      <c r="E12" s="84"/>
      <c r="F12" s="84"/>
      <c r="G12" s="84"/>
      <c r="H12" s="84"/>
    </row>
    <row r="13" spans="1:11" ht="30.75" customHeight="1" x14ac:dyDescent="0.25">
      <c r="A13" s="85" t="s">
        <v>8</v>
      </c>
      <c r="B13" s="85" t="s">
        <v>9</v>
      </c>
      <c r="C13" s="85" t="s">
        <v>21</v>
      </c>
      <c r="D13" s="85" t="s">
        <v>26</v>
      </c>
      <c r="E13" s="80" t="s">
        <v>27</v>
      </c>
      <c r="F13" s="80"/>
      <c r="G13" s="80"/>
      <c r="H13" s="80"/>
    </row>
    <row r="14" spans="1:11" ht="18" x14ac:dyDescent="0.25">
      <c r="A14" s="86"/>
      <c r="B14" s="86"/>
      <c r="C14" s="86"/>
      <c r="D14" s="86"/>
      <c r="E14" s="88" t="s">
        <v>22</v>
      </c>
      <c r="F14" s="89"/>
      <c r="G14" s="88" t="s">
        <v>23</v>
      </c>
      <c r="H14" s="89"/>
    </row>
    <row r="15" spans="1:11" ht="18" x14ac:dyDescent="0.25">
      <c r="A15" s="87"/>
      <c r="B15" s="87"/>
      <c r="C15" s="87"/>
      <c r="D15" s="87"/>
      <c r="E15" s="11" t="s">
        <v>24</v>
      </c>
      <c r="F15" s="11" t="s">
        <v>25</v>
      </c>
      <c r="G15" s="11" t="s">
        <v>24</v>
      </c>
      <c r="H15" s="11" t="s">
        <v>25</v>
      </c>
    </row>
    <row r="16" spans="1:11" ht="30" customHeight="1" x14ac:dyDescent="0.25">
      <c r="A16" s="37" t="s">
        <v>15</v>
      </c>
      <c r="B16" s="13" t="str">
        <f>'ORÇAMENTO TOTAL'!B14:K14</f>
        <v>SERVIÇOS PRELIMINARES</v>
      </c>
      <c r="C16" s="31" t="e">
        <f t="shared" ref="C16:C26" si="0">D16/$D$30*100</f>
        <v>#DIV/0!</v>
      </c>
      <c r="D16" s="29">
        <f>'ORÇAMENTO TOTAL'!N14</f>
        <v>0</v>
      </c>
      <c r="E16" s="16">
        <v>65</v>
      </c>
      <c r="F16" s="16">
        <f>E16*D16/100</f>
        <v>0</v>
      </c>
      <c r="G16" s="16">
        <v>35</v>
      </c>
      <c r="H16" s="16">
        <f t="shared" ref="H16:H26" si="1">G16*D16/100</f>
        <v>0</v>
      </c>
      <c r="K16" s="7"/>
    </row>
    <row r="17" spans="1:11" ht="30" customHeight="1" x14ac:dyDescent="0.25">
      <c r="A17" s="9" t="s">
        <v>75</v>
      </c>
      <c r="B17" s="15" t="str">
        <f>'ORÇAMENTO TOTAL'!B18:K18</f>
        <v>RECUPERAÇÃO DA PAVIMENTAÇÃO ASFÁLTICA DA PAVIMENTAÇÃO</v>
      </c>
      <c r="C17" s="31" t="e">
        <f t="shared" si="0"/>
        <v>#DIV/0!</v>
      </c>
      <c r="D17" s="29">
        <f>'ORÇAMENTO TOTAL'!N18</f>
        <v>0</v>
      </c>
      <c r="E17" s="17" t="e">
        <f>F17/D17*(100)</f>
        <v>#DIV/0!</v>
      </c>
      <c r="F17" s="16">
        <f>SUM(F18:F20)</f>
        <v>0</v>
      </c>
      <c r="G17" s="17" t="e">
        <f>H17/D17*(100)</f>
        <v>#DIV/0!</v>
      </c>
      <c r="H17" s="16">
        <f>SUM(H18:H20)</f>
        <v>0</v>
      </c>
      <c r="K17" s="7"/>
    </row>
    <row r="18" spans="1:11" ht="30" customHeight="1" x14ac:dyDescent="0.25">
      <c r="A18" s="38" t="s">
        <v>48</v>
      </c>
      <c r="B18" s="12" t="str">
        <f>'ORÇAMENTO TOTAL'!B19:K19</f>
        <v>FRESAGEM DA PAVIMENTAÇÃO EXISTENTE</v>
      </c>
      <c r="C18" s="32" t="e">
        <f t="shared" si="0"/>
        <v>#DIV/0!</v>
      </c>
      <c r="D18" s="30">
        <f>'ORÇAMENTO TOTAL'!N19</f>
        <v>0</v>
      </c>
      <c r="E18" s="18">
        <v>100</v>
      </c>
      <c r="F18" s="18">
        <f>E18*D18/100</f>
        <v>0</v>
      </c>
      <c r="G18" s="18"/>
      <c r="H18" s="18">
        <f t="shared" si="1"/>
        <v>0</v>
      </c>
      <c r="K18" s="7"/>
    </row>
    <row r="19" spans="1:11" ht="30" customHeight="1" x14ac:dyDescent="0.25">
      <c r="A19" s="38" t="s">
        <v>49</v>
      </c>
      <c r="B19" s="12" t="str">
        <f>'ORÇAMENTO TOTAL'!B22:K22</f>
        <v>REPERFILAMENTO DA VIA - CAMADA DE BINDER (3CM)</v>
      </c>
      <c r="C19" s="32" t="e">
        <f t="shared" si="0"/>
        <v>#DIV/0!</v>
      </c>
      <c r="D19" s="30">
        <f>'ORÇAMENTO TOTAL'!N22</f>
        <v>0</v>
      </c>
      <c r="E19" s="18">
        <v>80</v>
      </c>
      <c r="F19" s="18">
        <f>E19*D19/100</f>
        <v>0</v>
      </c>
      <c r="G19" s="18">
        <v>20</v>
      </c>
      <c r="H19" s="18">
        <f t="shared" si="1"/>
        <v>0</v>
      </c>
      <c r="K19" s="7"/>
    </row>
    <row r="20" spans="1:11" ht="30" customHeight="1" x14ac:dyDescent="0.25">
      <c r="A20" s="38" t="s">
        <v>50</v>
      </c>
      <c r="B20" s="12" t="str">
        <f>'ORÇAMENTO TOTAL'!B27:K27</f>
        <v>REVESTIMENTO ASFÁLICO - CBUQ - CAMADA DE ROLAMENTO (3CM)</v>
      </c>
      <c r="C20" s="32" t="e">
        <f t="shared" si="0"/>
        <v>#DIV/0!</v>
      </c>
      <c r="D20" s="30">
        <f>'ORÇAMENTO TOTAL'!N27</f>
        <v>0</v>
      </c>
      <c r="E20" s="18"/>
      <c r="F20" s="18"/>
      <c r="G20" s="18">
        <v>100</v>
      </c>
      <c r="H20" s="18">
        <f t="shared" si="1"/>
        <v>0</v>
      </c>
      <c r="K20" s="7"/>
    </row>
    <row r="21" spans="1:11" ht="30" customHeight="1" x14ac:dyDescent="0.25">
      <c r="A21" s="9" t="s">
        <v>78</v>
      </c>
      <c r="B21" s="15" t="str">
        <f>'ORÇAMENTO TOTAL'!B32:K32</f>
        <v>SINALIZAÇÃO VIÁRIA</v>
      </c>
      <c r="C21" s="31" t="e">
        <f t="shared" si="0"/>
        <v>#DIV/0!</v>
      </c>
      <c r="D21" s="29">
        <f>'ORÇAMENTO TOTAL'!N32</f>
        <v>0</v>
      </c>
      <c r="E21" s="17"/>
      <c r="F21" s="16"/>
      <c r="G21" s="17" t="e">
        <f>H21/D21*(100)</f>
        <v>#DIV/0!</v>
      </c>
      <c r="H21" s="16">
        <f>SUM(H22:H25)</f>
        <v>0</v>
      </c>
      <c r="K21" s="7"/>
    </row>
    <row r="22" spans="1:11" ht="30" customHeight="1" x14ac:dyDescent="0.25">
      <c r="A22" s="38" t="s">
        <v>51</v>
      </c>
      <c r="B22" s="12" t="str">
        <f>'ORÇAMENTO TOTAL'!B33:K33</f>
        <v>SINALIZAÇÃO HORIZONTAL - PINTURAS</v>
      </c>
      <c r="C22" s="32" t="e">
        <f t="shared" si="0"/>
        <v>#DIV/0!</v>
      </c>
      <c r="D22" s="30">
        <f>'ORÇAMENTO TOTAL'!N33</f>
        <v>0</v>
      </c>
      <c r="E22" s="18"/>
      <c r="F22" s="18"/>
      <c r="G22" s="18">
        <v>100</v>
      </c>
      <c r="H22" s="18">
        <f t="shared" si="1"/>
        <v>0</v>
      </c>
      <c r="K22" s="7"/>
    </row>
    <row r="23" spans="1:11" ht="30" customHeight="1" x14ac:dyDescent="0.25">
      <c r="A23" s="38" t="s">
        <v>52</v>
      </c>
      <c r="B23" s="12" t="str">
        <f>'ORÇAMENTO TOTAL'!B35:K35</f>
        <v>SINALIZAÇÃO VERTICAL - PLACAS</v>
      </c>
      <c r="C23" s="32" t="e">
        <f t="shared" si="0"/>
        <v>#DIV/0!</v>
      </c>
      <c r="D23" s="30">
        <f>'ORÇAMENTO TOTAL'!N35</f>
        <v>0</v>
      </c>
      <c r="E23" s="18"/>
      <c r="F23" s="18"/>
      <c r="G23" s="18">
        <v>100</v>
      </c>
      <c r="H23" s="18">
        <f t="shared" si="1"/>
        <v>0</v>
      </c>
      <c r="K23" s="7"/>
    </row>
    <row r="24" spans="1:11" ht="30" customHeight="1" x14ac:dyDescent="0.25">
      <c r="A24" s="38" t="s">
        <v>53</v>
      </c>
      <c r="B24" s="12" t="str">
        <f>'ORÇAMENTO TOTAL'!B38:K38</f>
        <v>SINALIZAÇÃO VERTICAL - PLACAS DE IDENTIFICAÇÃO DAS RUAS</v>
      </c>
      <c r="C24" s="32" t="e">
        <f t="shared" si="0"/>
        <v>#DIV/0!</v>
      </c>
      <c r="D24" s="30">
        <f>'ORÇAMENTO TOTAL'!N38</f>
        <v>0</v>
      </c>
      <c r="E24" s="18"/>
      <c r="F24" s="18"/>
      <c r="G24" s="18">
        <v>100</v>
      </c>
      <c r="H24" s="18">
        <f t="shared" si="1"/>
        <v>0</v>
      </c>
      <c r="K24" s="7"/>
    </row>
    <row r="25" spans="1:11" ht="43.5" customHeight="1" x14ac:dyDescent="0.25">
      <c r="A25" s="38" t="s">
        <v>105</v>
      </c>
      <c r="B25" s="12" t="str">
        <f>'ORÇAMENTO TOTAL'!B41:K41</f>
        <v>RAMPA DE ACESSIBILIDADE (CONCRETO 6,0cm), INCLUSIVE PINTURA E PISO TÁTIL DE ALERTA</v>
      </c>
      <c r="C25" s="32" t="e">
        <f t="shared" si="0"/>
        <v>#DIV/0!</v>
      </c>
      <c r="D25" s="30">
        <f>'ORÇAMENTO TOTAL'!N42</f>
        <v>0</v>
      </c>
      <c r="E25" s="18"/>
      <c r="F25" s="18"/>
      <c r="G25" s="18">
        <v>100</v>
      </c>
      <c r="H25" s="18">
        <f t="shared" ref="H25" si="2">G25*D25/100</f>
        <v>0</v>
      </c>
      <c r="K25" s="7"/>
    </row>
    <row r="26" spans="1:11" ht="30" customHeight="1" x14ac:dyDescent="0.25">
      <c r="A26" s="9" t="s">
        <v>84</v>
      </c>
      <c r="B26" s="15" t="str">
        <f>'ORÇAMENTO TOTAL'!B43:K43</f>
        <v>DESMOBILIZAÇÃO DOS EQUIPAMENTOS</v>
      </c>
      <c r="C26" s="31" t="e">
        <f t="shared" si="0"/>
        <v>#DIV/0!</v>
      </c>
      <c r="D26" s="29">
        <f>'ORÇAMENTO TOTAL'!N43</f>
        <v>0</v>
      </c>
      <c r="E26" s="14"/>
      <c r="F26" s="14"/>
      <c r="G26" s="14">
        <v>100</v>
      </c>
      <c r="H26" s="14">
        <f t="shared" si="1"/>
        <v>0</v>
      </c>
      <c r="K26" s="7"/>
    </row>
    <row r="27" spans="1:11" ht="15.75" x14ac:dyDescent="0.25">
      <c r="B27" s="2"/>
      <c r="C27" s="2"/>
      <c r="D27" s="6"/>
      <c r="E27" s="6"/>
      <c r="F27" s="6"/>
      <c r="G27" s="6"/>
      <c r="H27" s="6"/>
    </row>
    <row r="28" spans="1:11" ht="15.75" x14ac:dyDescent="0.25">
      <c r="B28" s="2"/>
      <c r="C28" s="2"/>
      <c r="D28" s="6"/>
      <c r="E28" s="2"/>
      <c r="F28" s="2"/>
      <c r="G28" s="2"/>
      <c r="H28" s="2"/>
    </row>
    <row r="29" spans="1:11" ht="45" customHeight="1" x14ac:dyDescent="0.3">
      <c r="B29" s="19" t="s">
        <v>29</v>
      </c>
      <c r="C29" s="33"/>
      <c r="D29" s="34"/>
      <c r="E29" s="34" t="e">
        <f>F29/D30*100</f>
        <v>#DIV/0!</v>
      </c>
      <c r="F29" s="34">
        <f>SUM(F16,F17,F21,F26)</f>
        <v>0</v>
      </c>
      <c r="G29" s="34" t="e">
        <f>H29/D30*100</f>
        <v>#DIV/0!</v>
      </c>
      <c r="H29" s="34">
        <f>SUM(H16,H17,H21,H26)</f>
        <v>0</v>
      </c>
    </row>
    <row r="30" spans="1:11" ht="45" customHeight="1" x14ac:dyDescent="0.3">
      <c r="B30" s="19" t="s">
        <v>28</v>
      </c>
      <c r="C30" s="34" t="e">
        <f>SUM(C16,C17,C21,C26)</f>
        <v>#DIV/0!</v>
      </c>
      <c r="D30" s="34">
        <f>SUM(D16,D17,D21,D26)</f>
        <v>0</v>
      </c>
      <c r="E30" s="34" t="e">
        <f>F30*100/D30</f>
        <v>#DIV/0!</v>
      </c>
      <c r="F30" s="34">
        <f>F29</f>
        <v>0</v>
      </c>
      <c r="G30" s="33" t="e">
        <f>H30*100/D30</f>
        <v>#DIV/0!</v>
      </c>
      <c r="H30" s="34">
        <f>ROUND(H29+F30,2)</f>
        <v>0</v>
      </c>
    </row>
    <row r="31" spans="1:11" ht="15.75" x14ac:dyDescent="0.25">
      <c r="B31" s="2"/>
      <c r="C31" s="2"/>
      <c r="D31" s="2"/>
      <c r="E31" s="2"/>
      <c r="F31" s="2"/>
      <c r="G31" s="2"/>
      <c r="H31" s="2"/>
    </row>
    <row r="32" spans="1:11" ht="15.75" x14ac:dyDescent="0.25">
      <c r="B32" s="2"/>
      <c r="C32" s="2"/>
      <c r="D32" s="2"/>
      <c r="E32" s="2"/>
      <c r="F32" s="2"/>
      <c r="G32" s="2"/>
      <c r="H32" s="2"/>
    </row>
    <row r="33" spans="2:8" ht="15.75" x14ac:dyDescent="0.25">
      <c r="B33" s="2"/>
      <c r="C33" s="2"/>
      <c r="D33" s="2"/>
      <c r="E33" s="2"/>
      <c r="F33" s="2"/>
      <c r="G33" s="2"/>
      <c r="H33" s="2"/>
    </row>
    <row r="34" spans="2:8" ht="15.75" x14ac:dyDescent="0.25">
      <c r="B34" s="2" t="str">
        <f>'ORÇAMENTO TOTAL'!D48</f>
        <v>Local e Data</v>
      </c>
      <c r="C34" s="2"/>
      <c r="D34" s="2"/>
      <c r="E34" s="8"/>
      <c r="F34" s="8"/>
      <c r="G34" s="8"/>
      <c r="H34" s="8"/>
    </row>
    <row r="35" spans="2:8" ht="15.75" x14ac:dyDescent="0.25">
      <c r="E35" s="72" t="s">
        <v>114</v>
      </c>
      <c r="F35" s="72"/>
      <c r="G35" s="72"/>
      <c r="H35" s="72"/>
    </row>
    <row r="36" spans="2:8" ht="15.75" x14ac:dyDescent="0.25">
      <c r="E36" s="72"/>
      <c r="F36" s="72"/>
      <c r="G36" s="72"/>
      <c r="H36" s="72"/>
    </row>
    <row r="37" spans="2:8" ht="15.75" x14ac:dyDescent="0.25">
      <c r="H37" s="1"/>
    </row>
  </sheetData>
  <mergeCells count="13">
    <mergeCell ref="E13:H13"/>
    <mergeCell ref="A1:H2"/>
    <mergeCell ref="E35:H35"/>
    <mergeCell ref="E36:H36"/>
    <mergeCell ref="A12:H12"/>
    <mergeCell ref="A13:A15"/>
    <mergeCell ref="E14:F14"/>
    <mergeCell ref="G14:H14"/>
    <mergeCell ref="D13:D15"/>
    <mergeCell ref="C13:C15"/>
    <mergeCell ref="B13:B15"/>
    <mergeCell ref="A8:H8"/>
    <mergeCell ref="A9:H9"/>
  </mergeCells>
  <pageMargins left="0.98425196850393704" right="0.78740157480314965" top="0.98425196850393704" bottom="0.78740157480314965" header="0.31496062992125984" footer="0.31496062992125984"/>
  <pageSetup paperSize="9" scale="5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TOTAL</vt:lpstr>
      <vt:lpstr>CRONOGRAMA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Daniela de Oliveira</cp:lastModifiedBy>
  <cp:lastPrinted>2023-10-19T14:38:30Z</cp:lastPrinted>
  <dcterms:created xsi:type="dcterms:W3CDTF">2017-09-29T11:48:11Z</dcterms:created>
  <dcterms:modified xsi:type="dcterms:W3CDTF">2023-10-30T11:56:30Z</dcterms:modified>
</cp:coreProperties>
</file>