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DOS\GEOLAC\Projetos\=DEPARTAMENTOS\Geofísica\6519-2024 - MUNICÍPIO DE SÃO MARTINHO\=RELATÓRIOS\"/>
    </mc:Choice>
  </mc:AlternateContent>
  <bookViews>
    <workbookView xWindow="0" yWindow="0" windowWidth="20490" windowHeight="7650"/>
  </bookViews>
  <sheets>
    <sheet name="Linha Florest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F38" i="1"/>
  <c r="G38" i="1" s="1"/>
  <c r="E38" i="1"/>
  <c r="E39" i="1"/>
  <c r="F39" i="1" s="1"/>
  <c r="G39" i="1" s="1"/>
  <c r="E40" i="1"/>
  <c r="F40" i="1" s="1"/>
  <c r="G40" i="1" s="1"/>
  <c r="E41" i="1"/>
  <c r="F41" i="1" s="1"/>
  <c r="G41" i="1" s="1"/>
  <c r="E36" i="1" l="1"/>
  <c r="F36" i="1" s="1"/>
  <c r="G36" i="1" s="1"/>
  <c r="E35" i="1"/>
  <c r="F35" i="1" s="1"/>
  <c r="G35" i="1" s="1"/>
  <c r="E34" i="1"/>
  <c r="F34" i="1" s="1"/>
  <c r="G34" i="1" s="1"/>
  <c r="E15" i="1" l="1"/>
  <c r="F15" i="1" s="1"/>
  <c r="G15" i="1" s="1"/>
  <c r="E46" i="1"/>
  <c r="F46" i="1" s="1"/>
  <c r="G46" i="1" s="1"/>
  <c r="G45" i="1" s="1"/>
  <c r="E44" i="1"/>
  <c r="F44" i="1" s="1"/>
  <c r="G44" i="1" s="1"/>
  <c r="E43" i="1"/>
  <c r="F43" i="1" s="1"/>
  <c r="G43" i="1" s="1"/>
  <c r="F37" i="1"/>
  <c r="G37" i="1" s="1"/>
  <c r="E33" i="1"/>
  <c r="F33" i="1" s="1"/>
  <c r="G33" i="1" s="1"/>
  <c r="E31" i="1"/>
  <c r="F31" i="1" s="1"/>
  <c r="G31" i="1" s="1"/>
  <c r="E30" i="1"/>
  <c r="F30" i="1" s="1"/>
  <c r="G30" i="1" s="1"/>
  <c r="E28" i="1"/>
  <c r="F28" i="1" s="1"/>
  <c r="G28" i="1" s="1"/>
  <c r="E27" i="1"/>
  <c r="F27" i="1" s="1"/>
  <c r="G27" i="1" s="1"/>
  <c r="E25" i="1"/>
  <c r="F25" i="1" s="1"/>
  <c r="G25" i="1" s="1"/>
  <c r="E24" i="1"/>
  <c r="F24" i="1" s="1"/>
  <c r="G24" i="1" s="1"/>
  <c r="E23" i="1"/>
  <c r="F23" i="1" s="1"/>
  <c r="G23" i="1" s="1"/>
  <c r="E22" i="1"/>
  <c r="F22" i="1" s="1"/>
  <c r="G22" i="1" s="1"/>
  <c r="E21" i="1"/>
  <c r="F21" i="1" s="1"/>
  <c r="G21" i="1" s="1"/>
  <c r="E20" i="1"/>
  <c r="F20" i="1" s="1"/>
  <c r="G20" i="1" s="1"/>
  <c r="E19" i="1"/>
  <c r="F19" i="1" s="1"/>
  <c r="G19" i="1" s="1"/>
  <c r="E18" i="1"/>
  <c r="F18" i="1" s="1"/>
  <c r="G18" i="1" s="1"/>
  <c r="E16" i="1"/>
  <c r="F16" i="1" s="1"/>
  <c r="G16" i="1" s="1"/>
  <c r="E14" i="1"/>
  <c r="F14" i="1" s="1"/>
  <c r="G14" i="1" s="1"/>
  <c r="E13" i="1"/>
  <c r="F13" i="1" s="1"/>
  <c r="G13" i="1" s="1"/>
  <c r="E11" i="1"/>
  <c r="F11" i="1" s="1"/>
  <c r="G11" i="1" s="1"/>
  <c r="G10" i="1" s="1"/>
  <c r="G42" i="1" l="1"/>
  <c r="G29" i="1"/>
  <c r="G26" i="1"/>
  <c r="G17" i="1"/>
  <c r="G32" i="1"/>
  <c r="G12" i="1"/>
  <c r="G47" i="1" l="1"/>
  <c r="G52" i="1" s="1"/>
  <c r="G53" i="1" s="1"/>
</calcChain>
</file>

<file path=xl/sharedStrings.xml><?xml version="1.0" encoding="utf-8"?>
<sst xmlns="http://schemas.openxmlformats.org/spreadsheetml/2006/main" count="118" uniqueCount="90">
  <si>
    <t>RESPONSÁVEL TÉCNICO:</t>
  </si>
  <si>
    <t>CREA:</t>
  </si>
  <si>
    <t>DATA:</t>
  </si>
  <si>
    <t>PERFURAÇÃO DO POÇO</t>
  </si>
  <si>
    <t>Item</t>
  </si>
  <si>
    <t>Discriminação</t>
  </si>
  <si>
    <t>Quantitativo</t>
  </si>
  <si>
    <t>Unidade</t>
  </si>
  <si>
    <t>Custo</t>
  </si>
  <si>
    <t>Preço</t>
  </si>
  <si>
    <t>Unitário</t>
  </si>
  <si>
    <t xml:space="preserve"> Total</t>
  </si>
  <si>
    <t>S/BDI</t>
  </si>
  <si>
    <t>C/BDI</t>
  </si>
  <si>
    <t>PREPARAÇÃO DA OBRA</t>
  </si>
  <si>
    <t>1.1</t>
  </si>
  <si>
    <t>MOBILIZAÇÃO GLOBAL DE EQUIPAMENTOS</t>
  </si>
  <si>
    <t>UN</t>
  </si>
  <si>
    <t>2.1</t>
  </si>
  <si>
    <t>PERFURAÇÃO (Quantitativos conforme perfil projetado para poço)</t>
  </si>
  <si>
    <t>PERFURAÇÃO MÉTODO ROTATIVO DN 12" - ROCHAS SED. OU ALTERADAS</t>
  </si>
  <si>
    <t>M</t>
  </si>
  <si>
    <t>PERFURAÇÃO MÉT. ROTATIVO ROCHAS SEDIMENTARES COM CIRCULAÇÃO DE LAMA 12"</t>
  </si>
  <si>
    <t>REVESTIMENTO, FILTROS, PRÉ-FILTRO E CENTRALIZADORES</t>
  </si>
  <si>
    <t>3.1</t>
  </si>
  <si>
    <t>INSTALAÇÃO E FORN. DE REVESTIMENTO TUBO CHAPA PRETA E = 3/16" - 12" - 36KG</t>
  </si>
  <si>
    <t>3.2</t>
  </si>
  <si>
    <t>INSTALAÇÃO E FORNECIMENTO DE REVESTIMENTO GEOMECÂNICO PVC STANDARD DN 6"</t>
  </si>
  <si>
    <t>3.3</t>
  </si>
  <si>
    <t>INSTALAÇÃO E FORNECIMENTO DE FILTRO GEOMECÂNICO PVC STANDARD DN 6"</t>
  </si>
  <si>
    <t>3.4</t>
  </si>
  <si>
    <t>FORNECIMENTO E INSTALAÇÃO DE CAP DE FUNDO 6" AÇO GALVANIZADO</t>
  </si>
  <si>
    <t>3.5</t>
  </si>
  <si>
    <t>FORNECIMENTO E INSTALAÇÃO DE CENTRALIZADORES EM FERRO GALVANIZADO 6"X12"</t>
  </si>
  <si>
    <t>3.6</t>
  </si>
  <si>
    <t>FORNECIMENTO E APLICAÇÃO DE AREIA PARA PRÉ-FILTRO GRANULOMETRIA DE 1,00 A 2,00 MM</t>
  </si>
  <si>
    <t>M3</t>
  </si>
  <si>
    <t>3.7</t>
  </si>
  <si>
    <t>FORNECIMENTO E INSTALAÇÃO DE TUBO DE PVC DN 50MM PARA RECARGA DE PRÉ-FILTRO</t>
  </si>
  <si>
    <t>3.8</t>
  </si>
  <si>
    <t>FORNECIMENTO E INSTALAÇÃO DE CAP DE PVC DN 50MM</t>
  </si>
  <si>
    <t>PROTEÇÃO SANITÁRIA</t>
  </si>
  <si>
    <t>4.1</t>
  </si>
  <si>
    <t>CIMENTAÇÃO DO ESPAÇO ANULAR 6”x12”</t>
  </si>
  <si>
    <t>4.2</t>
  </si>
  <si>
    <t>ISOLAMENTO DE AQUÍFEROS COM PALLETS DE ARGILA EXPANSIVA</t>
  </si>
  <si>
    <t>DESENVOLVIMENTO E ENSAIO DE BOMBEAMENTO E RECUPEAÇÃO</t>
  </si>
  <si>
    <t>5.1</t>
  </si>
  <si>
    <t>DESENVOLVIMENTO DO POÇO COMPATÍVEL COM A VAZÃO ESPERADA</t>
  </si>
  <si>
    <t>H</t>
  </si>
  <si>
    <t>5.2</t>
  </si>
  <si>
    <t>6.1</t>
  </si>
  <si>
    <t>DESINFECÇÃO COM PRODUTOS QUÍMICOS</t>
  </si>
  <si>
    <t>ANÁLISE FÍSICO QUÍMICA E BACTERIOLÓGICA E RELATÓRIO TÉCNICO DO POÇO</t>
  </si>
  <si>
    <t>7.1</t>
  </si>
  <si>
    <t>ANÁLISE FISICO-QUÍMICA E BACTERIOLÓGICA DA ÁGUA</t>
  </si>
  <si>
    <t>7.2</t>
  </si>
  <si>
    <t>RELATÓRIO TÉCNCO FINAL DO POÇO</t>
  </si>
  <si>
    <t>GEÓLOGO RESIDENTE</t>
  </si>
  <si>
    <t>8.1</t>
  </si>
  <si>
    <t>RESUMO</t>
  </si>
  <si>
    <t>TOTAL DA OBRA</t>
  </si>
  <si>
    <t>Percentual de BDI (Bonificação de Despesas Indiretas) Utilizado no orçamento:</t>
  </si>
  <si>
    <t>ENSAIO DE BOMBEAMENTO - TESTE DE VAZÃO E RECUPERAÇÃO DO POÇO E ELAB. DE RELATÓRIO</t>
  </si>
  <si>
    <t>PERFURAÇÃO (REABERTURA) MÉT. ROTOPNEUMÁTICO DN 12" - ROCHAS SED. OU ALTERADAS</t>
  </si>
  <si>
    <t>Preencher os itens em amarelo</t>
  </si>
  <si>
    <t xml:space="preserve">PLACA DA OBRA </t>
  </si>
  <si>
    <t>TUBO PROTETOR</t>
  </si>
  <si>
    <t xml:space="preserve">LAJE DE PROTEÇÃO </t>
  </si>
  <si>
    <t>TAMPA SOLDADA</t>
  </si>
  <si>
    <t>2.2</t>
  </si>
  <si>
    <t>2.3</t>
  </si>
  <si>
    <t>2.4</t>
  </si>
  <si>
    <t>6.2</t>
  </si>
  <si>
    <t>6.3</t>
  </si>
  <si>
    <t>6.4</t>
  </si>
  <si>
    <t>6.5</t>
  </si>
  <si>
    <t>PERFURAÇÃO ROTOPNEUMÁTICA ROCHAS IGNEAS 6"</t>
  </si>
  <si>
    <t>INSTALAÇÃO DO POÇO</t>
  </si>
  <si>
    <t>6.6</t>
  </si>
  <si>
    <t>6.7</t>
  </si>
  <si>
    <t>6.8</t>
  </si>
  <si>
    <t>HIDRÔMETRO MULTIJATO, VAZÃO NOMINAL DE 5 M³/H, MÁXIMO DE 10 M³/H, DEVIDAMENTE INSTALADO</t>
  </si>
  <si>
    <t>6.9</t>
  </si>
  <si>
    <t>DOSADOR DE CLORO ELÉTRICO COM ABRIGO, DEVIDAMENTE INSTALADO</t>
  </si>
  <si>
    <t>CERCAMENTO DE PROTEÇÃO, COM DIMENSÕES MÍNIMAS DE 4 M².</t>
  </si>
  <si>
    <t>Total  da perfuração e instalação</t>
  </si>
  <si>
    <t>TOTAL DA PERFURAÇÃO E INSTALAÇÃO DO POÇO</t>
  </si>
  <si>
    <t>PLANILHA DE ORÇAMENTO POÇO TUBULAR PROFUNDO - Linha Floresta - São Martinho/RS</t>
  </si>
  <si>
    <t>BOMBA SUBMERSA 2 CV, MONOFÁSICA, DEVIDAMENTE LIGADA JUNTO À ENTRADA DE ENERGIA ELÉTRICA, CONTENDO TEMPORIZADOR, INCLUINDO ESTRUTURA DE ALVENARIA PARA FIXAÇÃO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</si>
</sst>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 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justify" vertical="top" wrapText="1"/>
    </xf>
    <xf numFmtId="0" fontId="6" fillId="3" borderId="7" xfId="0" applyFont="1" applyFill="1" applyBorder="1" applyAlignment="1">
      <alignment horizontal="center" wrapText="1"/>
    </xf>
    <xf numFmtId="164" fontId="5" fillId="3" borderId="7" xfId="0" applyNumberFormat="1" applyFont="1" applyFill="1" applyBorder="1" applyAlignment="1">
      <alignment horizontal="right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center" wrapText="1"/>
    </xf>
    <xf numFmtId="44" fontId="6" fillId="0" borderId="7" xfId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left" vertical="top" wrapText="1"/>
    </xf>
    <xf numFmtId="44" fontId="6" fillId="3" borderId="7" xfId="1" applyFont="1" applyFill="1" applyBorder="1" applyAlignment="1">
      <alignment horizontal="center" wrapText="1"/>
    </xf>
    <xf numFmtId="0" fontId="6" fillId="0" borderId="7" xfId="0" applyFont="1" applyBorder="1" applyAlignment="1">
      <alignment vertical="top" wrapText="1"/>
    </xf>
    <xf numFmtId="0" fontId="6" fillId="0" borderId="7" xfId="0" quotePrefix="1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164" fontId="3" fillId="2" borderId="7" xfId="0" applyNumberFormat="1" applyFont="1" applyFill="1" applyBorder="1"/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2" borderId="3" xfId="0" applyFont="1" applyFill="1" applyBorder="1" applyAlignment="1">
      <alignment horizontal="left" vertical="top" wrapText="1"/>
    </xf>
    <xf numFmtId="165" fontId="9" fillId="2" borderId="3" xfId="1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left" vertical="top" wrapText="1"/>
    </xf>
    <xf numFmtId="44" fontId="9" fillId="4" borderId="11" xfId="1" applyFont="1" applyFill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10" fontId="3" fillId="0" borderId="7" xfId="2" applyNumberFormat="1" applyFont="1" applyBorder="1" applyAlignment="1">
      <alignment horizontal="right" wrapText="1"/>
    </xf>
    <xf numFmtId="44" fontId="6" fillId="5" borderId="7" xfId="1" applyFont="1" applyFill="1" applyBorder="1" applyAlignment="1">
      <alignment horizontal="center" wrapText="1"/>
    </xf>
    <xf numFmtId="0" fontId="10" fillId="5" borderId="0" xfId="0" applyFont="1" applyFill="1"/>
    <xf numFmtId="0" fontId="2" fillId="0" borderId="14" xfId="0" applyFont="1" applyBorder="1" applyAlignment="1">
      <alignment horizontal="left"/>
    </xf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0" fontId="2" fillId="0" borderId="15" xfId="0" applyFont="1" applyBorder="1" applyAlignment="1"/>
    <xf numFmtId="0" fontId="2" fillId="0" borderId="14" xfId="0" applyFont="1" applyBorder="1" applyAlignment="1"/>
    <xf numFmtId="0" fontId="12" fillId="0" borderId="0" xfId="0" applyFont="1"/>
    <xf numFmtId="0" fontId="11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2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3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4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5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6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7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8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9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0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1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2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3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4" name="Picture 7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5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6" name="Picture 13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7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9525</xdr:colOff>
      <xdr:row>13</xdr:row>
      <xdr:rowOff>9525</xdr:rowOff>
    </xdr:to>
    <xdr:sp macro="" textlink="">
      <xdr:nvSpPr>
        <xdr:cNvPr id="18" name="Picture 19"/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19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0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1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2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3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4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5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6" name="Picture 8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7" name="Picture 14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</xdr:colOff>
      <xdr:row>13</xdr:row>
      <xdr:rowOff>9525</xdr:rowOff>
    </xdr:to>
    <xdr:sp macro="" textlink="">
      <xdr:nvSpPr>
        <xdr:cNvPr id="28" name="Picture 20"/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29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0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1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2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3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4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5" name="Picture 7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6" name="Picture 13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37" name="Picture 19"/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38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39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0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1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2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3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4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5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6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7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8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49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0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1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2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3" name="Picture 7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4" name="Picture 13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42</xdr:row>
      <xdr:rowOff>9525</xdr:rowOff>
    </xdr:to>
    <xdr:sp macro="" textlink="">
      <xdr:nvSpPr>
        <xdr:cNvPr id="55" name="Picture 19"/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ao%20Martinho\Planilhas%20de%20Refer&#234;ncia\Composicao%20dos%20Custos%20Unitarios%20Perfuraca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s unitários"/>
    </sheetNames>
    <sheetDataSet>
      <sheetData sheetId="0" refreshError="1">
        <row r="11">
          <cell r="G11">
            <v>0</v>
          </cell>
        </row>
        <row r="15">
          <cell r="G15">
            <v>0</v>
          </cell>
        </row>
        <row r="20">
          <cell r="G20">
            <v>0</v>
          </cell>
        </row>
        <row r="26">
          <cell r="G26">
            <v>0</v>
          </cell>
        </row>
        <row r="33">
          <cell r="G33">
            <v>0</v>
          </cell>
        </row>
        <row r="37">
          <cell r="G37">
            <v>0</v>
          </cell>
        </row>
        <row r="41">
          <cell r="G41">
            <v>0</v>
          </cell>
        </row>
        <row r="44">
          <cell r="G44">
            <v>0</v>
          </cell>
        </row>
        <row r="47">
          <cell r="G47">
            <v>0</v>
          </cell>
        </row>
        <row r="50">
          <cell r="G50">
            <v>0</v>
          </cell>
        </row>
        <row r="53">
          <cell r="G53">
            <v>0</v>
          </cell>
        </row>
        <row r="56">
          <cell r="G56">
            <v>0</v>
          </cell>
        </row>
        <row r="59">
          <cell r="G59">
            <v>0</v>
          </cell>
        </row>
        <row r="62">
          <cell r="G62">
            <v>0</v>
          </cell>
        </row>
        <row r="65">
          <cell r="G65">
            <v>0</v>
          </cell>
        </row>
        <row r="68">
          <cell r="G68">
            <v>0</v>
          </cell>
        </row>
        <row r="71">
          <cell r="G71">
            <v>0</v>
          </cell>
        </row>
        <row r="76">
          <cell r="G76">
            <v>0</v>
          </cell>
        </row>
        <row r="79">
          <cell r="G79">
            <v>0</v>
          </cell>
        </row>
        <row r="82">
          <cell r="G82">
            <v>0</v>
          </cell>
        </row>
        <row r="85">
          <cell r="G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54"/>
  <sheetViews>
    <sheetView tabSelected="1" zoomScaleNormal="100" workbookViewId="0">
      <selection activeCell="K19" sqref="K19"/>
    </sheetView>
  </sheetViews>
  <sheetFormatPr defaultRowHeight="15" x14ac:dyDescent="0.25"/>
  <cols>
    <col min="1" max="1" width="4.85546875" bestFit="1" customWidth="1"/>
    <col min="2" max="2" width="95.28515625" bestFit="1" customWidth="1"/>
    <col min="3" max="3" width="15.42578125" customWidth="1"/>
    <col min="4" max="4" width="10.7109375" customWidth="1"/>
    <col min="5" max="5" width="12.42578125" customWidth="1"/>
    <col min="6" max="6" width="12.42578125" bestFit="1" customWidth="1"/>
    <col min="7" max="7" width="14.28515625" bestFit="1" customWidth="1"/>
  </cols>
  <sheetData>
    <row r="1" spans="1:7" s="39" customFormat="1" ht="21" x14ac:dyDescent="0.35">
      <c r="A1" s="40" t="s">
        <v>88</v>
      </c>
      <c r="B1" s="40"/>
      <c r="C1" s="40"/>
      <c r="D1" s="40"/>
      <c r="E1" s="40"/>
      <c r="F1" s="40"/>
      <c r="G1" s="40"/>
    </row>
    <row r="2" spans="1:7" ht="15.75" thickBot="1" x14ac:dyDescent="0.3">
      <c r="B2" s="33" t="s">
        <v>65</v>
      </c>
      <c r="D2" s="1"/>
      <c r="E2" s="1"/>
      <c r="F2" s="1"/>
      <c r="G2" s="1"/>
    </row>
    <row r="3" spans="1:7" ht="15.75" thickBot="1" x14ac:dyDescent="0.3">
      <c r="A3" s="2"/>
      <c r="B3" s="3"/>
      <c r="C3" s="35" t="s">
        <v>0</v>
      </c>
      <c r="D3" s="37"/>
      <c r="E3" s="37"/>
      <c r="F3" s="37"/>
      <c r="G3" s="38"/>
    </row>
    <row r="4" spans="1:7" ht="15.75" thickBot="1" x14ac:dyDescent="0.3">
      <c r="A4" s="2"/>
      <c r="B4" s="3"/>
      <c r="C4" s="35" t="s">
        <v>1</v>
      </c>
      <c r="D4" s="49"/>
      <c r="E4" s="50"/>
      <c r="F4" s="36" t="s">
        <v>2</v>
      </c>
      <c r="G4" s="34"/>
    </row>
    <row r="5" spans="1:7" x14ac:dyDescent="0.25">
      <c r="A5" s="41" t="s">
        <v>3</v>
      </c>
      <c r="B5" s="42"/>
      <c r="C5" s="43"/>
      <c r="D5" s="43"/>
      <c r="E5" s="43"/>
      <c r="F5" s="43"/>
      <c r="G5" s="44"/>
    </row>
    <row r="6" spans="1:7" x14ac:dyDescent="0.25">
      <c r="A6" s="45" t="s">
        <v>4</v>
      </c>
      <c r="B6" s="45" t="s">
        <v>5</v>
      </c>
      <c r="C6" s="45" t="s">
        <v>6</v>
      </c>
      <c r="D6" s="45" t="s">
        <v>7</v>
      </c>
      <c r="E6" s="4"/>
      <c r="F6" s="4"/>
      <c r="G6" s="4"/>
    </row>
    <row r="7" spans="1:7" ht="9" customHeight="1" x14ac:dyDescent="0.25">
      <c r="A7" s="46"/>
      <c r="B7" s="46"/>
      <c r="C7" s="46"/>
      <c r="D7" s="46"/>
      <c r="E7" s="5" t="s">
        <v>8</v>
      </c>
      <c r="F7" s="5" t="s">
        <v>9</v>
      </c>
      <c r="G7" s="6" t="s">
        <v>9</v>
      </c>
    </row>
    <row r="8" spans="1:7" ht="0.75" customHeight="1" x14ac:dyDescent="0.25">
      <c r="A8" s="46"/>
      <c r="B8" s="46"/>
      <c r="C8" s="46"/>
      <c r="D8" s="46"/>
      <c r="E8" s="6" t="s">
        <v>10</v>
      </c>
      <c r="F8" s="6" t="s">
        <v>10</v>
      </c>
      <c r="G8" s="5" t="s">
        <v>11</v>
      </c>
    </row>
    <row r="9" spans="1:7" hidden="1" x14ac:dyDescent="0.25">
      <c r="A9" s="47"/>
      <c r="B9" s="47"/>
      <c r="C9" s="47"/>
      <c r="D9" s="47"/>
      <c r="E9" s="7" t="s">
        <v>12</v>
      </c>
      <c r="F9" s="7" t="s">
        <v>13</v>
      </c>
      <c r="G9" s="7"/>
    </row>
    <row r="10" spans="1:7" ht="18" customHeight="1" x14ac:dyDescent="0.25">
      <c r="A10" s="8">
        <v>1</v>
      </c>
      <c r="B10" s="9" t="s">
        <v>14</v>
      </c>
      <c r="C10" s="10"/>
      <c r="D10" s="10"/>
      <c r="E10" s="10"/>
      <c r="F10" s="10"/>
      <c r="G10" s="11">
        <f>SUM(G11)</f>
        <v>0</v>
      </c>
    </row>
    <row r="11" spans="1:7" ht="18" customHeight="1" x14ac:dyDescent="0.25">
      <c r="A11" s="12" t="s">
        <v>15</v>
      </c>
      <c r="B11" s="13" t="s">
        <v>16</v>
      </c>
      <c r="C11" s="14">
        <v>1</v>
      </c>
      <c r="D11" s="14" t="s">
        <v>17</v>
      </c>
      <c r="E11" s="32">
        <f>'[1]custos unitários'!$G$11</f>
        <v>0</v>
      </c>
      <c r="F11" s="15">
        <f>TRUNC(E11*(1+$G$57), 2)</f>
        <v>0</v>
      </c>
      <c r="G11" s="16">
        <f>ROUND(C11*F11,2)</f>
        <v>0</v>
      </c>
    </row>
    <row r="12" spans="1:7" ht="18" customHeight="1" x14ac:dyDescent="0.25">
      <c r="A12" s="8">
        <v>2</v>
      </c>
      <c r="B12" s="9" t="s">
        <v>19</v>
      </c>
      <c r="C12" s="10"/>
      <c r="D12" s="10"/>
      <c r="E12" s="10"/>
      <c r="F12" s="10"/>
      <c r="G12" s="11">
        <f>SUM(G13:G16)</f>
        <v>0</v>
      </c>
    </row>
    <row r="13" spans="1:7" ht="18" customHeight="1" x14ac:dyDescent="0.25">
      <c r="A13" s="12" t="s">
        <v>18</v>
      </c>
      <c r="B13" s="13" t="s">
        <v>20</v>
      </c>
      <c r="C13" s="14"/>
      <c r="D13" s="14" t="s">
        <v>21</v>
      </c>
      <c r="E13" s="15">
        <f>'[1]custos unitários'!$G$15</f>
        <v>0</v>
      </c>
      <c r="F13" s="15">
        <f>TRUNC(E13*(1+$G$57), 2)</f>
        <v>0</v>
      </c>
      <c r="G13" s="16">
        <f>ROUND(C13*F13,2)</f>
        <v>0</v>
      </c>
    </row>
    <row r="14" spans="1:7" ht="18" customHeight="1" x14ac:dyDescent="0.25">
      <c r="A14" s="12" t="s">
        <v>70</v>
      </c>
      <c r="B14" s="13" t="s">
        <v>22</v>
      </c>
      <c r="C14" s="14"/>
      <c r="D14" s="14" t="s">
        <v>21</v>
      </c>
      <c r="E14" s="15">
        <f>'[1]custos unitários'!$G$20</f>
        <v>0</v>
      </c>
      <c r="F14" s="15">
        <f>TRUNC(E14*(1+$G$57), 2)</f>
        <v>0</v>
      </c>
      <c r="G14" s="16">
        <f>ROUND(C14*F14,2)</f>
        <v>0</v>
      </c>
    </row>
    <row r="15" spans="1:7" ht="18" customHeight="1" x14ac:dyDescent="0.25">
      <c r="A15" s="12" t="s">
        <v>71</v>
      </c>
      <c r="B15" s="17" t="s">
        <v>64</v>
      </c>
      <c r="C15" s="14">
        <v>20</v>
      </c>
      <c r="D15" s="14" t="s">
        <v>21</v>
      </c>
      <c r="E15" s="32">
        <f>'[1]custos unitários'!$G$20</f>
        <v>0</v>
      </c>
      <c r="F15" s="15">
        <f>TRUNC(E15*(1+$G$57), 2)</f>
        <v>0</v>
      </c>
      <c r="G15" s="16">
        <f>ROUND(C15*F15,2)</f>
        <v>0</v>
      </c>
    </row>
    <row r="16" spans="1:7" ht="18" customHeight="1" x14ac:dyDescent="0.25">
      <c r="A16" s="12" t="s">
        <v>72</v>
      </c>
      <c r="B16" s="13" t="s">
        <v>77</v>
      </c>
      <c r="C16" s="14">
        <v>130</v>
      </c>
      <c r="D16" s="14" t="s">
        <v>21</v>
      </c>
      <c r="E16" s="32">
        <f>'[1]custos unitários'!$G$26</f>
        <v>0</v>
      </c>
      <c r="F16" s="15">
        <f>TRUNC(E16*(1+$G$57), 2)</f>
        <v>0</v>
      </c>
      <c r="G16" s="16">
        <f>ROUND(C16*F16,2)</f>
        <v>0</v>
      </c>
    </row>
    <row r="17" spans="1:7" ht="18" customHeight="1" x14ac:dyDescent="0.25">
      <c r="A17" s="8">
        <v>3</v>
      </c>
      <c r="B17" s="9" t="s">
        <v>23</v>
      </c>
      <c r="C17" s="10"/>
      <c r="D17" s="10"/>
      <c r="E17" s="18"/>
      <c r="F17" s="18"/>
      <c r="G17" s="11">
        <f>SUM(G18:G25)</f>
        <v>0</v>
      </c>
    </row>
    <row r="18" spans="1:7" ht="18" customHeight="1" x14ac:dyDescent="0.25">
      <c r="A18" s="12" t="s">
        <v>24</v>
      </c>
      <c r="B18" s="17" t="s">
        <v>25</v>
      </c>
      <c r="C18" s="14"/>
      <c r="D18" s="14" t="s">
        <v>21</v>
      </c>
      <c r="E18" s="15">
        <f>'[1]custos unitários'!$G$33</f>
        <v>0</v>
      </c>
      <c r="F18" s="15">
        <f t="shared" ref="F18:F25" si="0">TRUNC(E18*(1+$G$57), 2)</f>
        <v>0</v>
      </c>
      <c r="G18" s="16">
        <f>ROUND(C18*F18,2)</f>
        <v>0</v>
      </c>
    </row>
    <row r="19" spans="1:7" ht="18" customHeight="1" x14ac:dyDescent="0.25">
      <c r="A19" s="12" t="s">
        <v>26</v>
      </c>
      <c r="B19" s="19" t="s">
        <v>27</v>
      </c>
      <c r="C19" s="14">
        <v>20</v>
      </c>
      <c r="D19" s="14" t="s">
        <v>21</v>
      </c>
      <c r="E19" s="32">
        <f>'[1]custos unitários'!$G$37</f>
        <v>0</v>
      </c>
      <c r="F19" s="15">
        <f t="shared" si="0"/>
        <v>0</v>
      </c>
      <c r="G19" s="16">
        <f t="shared" ref="G19:G46" si="1">ROUND(C19*F19,2)</f>
        <v>0</v>
      </c>
    </row>
    <row r="20" spans="1:7" ht="18" customHeight="1" x14ac:dyDescent="0.25">
      <c r="A20" s="12" t="s">
        <v>28</v>
      </c>
      <c r="B20" s="17" t="s">
        <v>29</v>
      </c>
      <c r="C20" s="14"/>
      <c r="D20" s="14" t="s">
        <v>21</v>
      </c>
      <c r="E20" s="15">
        <f>'[1]custos unitários'!$G$41</f>
        <v>0</v>
      </c>
      <c r="F20" s="15">
        <f t="shared" si="0"/>
        <v>0</v>
      </c>
      <c r="G20" s="16">
        <f t="shared" si="1"/>
        <v>0</v>
      </c>
    </row>
    <row r="21" spans="1:7" ht="18" customHeight="1" x14ac:dyDescent="0.25">
      <c r="A21" s="12" t="s">
        <v>30</v>
      </c>
      <c r="B21" s="17" t="s">
        <v>31</v>
      </c>
      <c r="C21" s="14"/>
      <c r="D21" s="14" t="s">
        <v>17</v>
      </c>
      <c r="E21" s="15">
        <f>'[1]custos unitários'!$G$44</f>
        <v>0</v>
      </c>
      <c r="F21" s="15">
        <f t="shared" si="0"/>
        <v>0</v>
      </c>
      <c r="G21" s="16">
        <f t="shared" si="1"/>
        <v>0</v>
      </c>
    </row>
    <row r="22" spans="1:7" ht="18" customHeight="1" x14ac:dyDescent="0.25">
      <c r="A22" s="12" t="s">
        <v>32</v>
      </c>
      <c r="B22" s="17" t="s">
        <v>33</v>
      </c>
      <c r="C22" s="14"/>
      <c r="D22" s="14" t="s">
        <v>17</v>
      </c>
      <c r="E22" s="15">
        <f>'[1]custos unitários'!$G$47</f>
        <v>0</v>
      </c>
      <c r="F22" s="15">
        <f t="shared" si="0"/>
        <v>0</v>
      </c>
      <c r="G22" s="16">
        <f t="shared" si="1"/>
        <v>0</v>
      </c>
    </row>
    <row r="23" spans="1:7" ht="18" customHeight="1" x14ac:dyDescent="0.25">
      <c r="A23" s="12" t="s">
        <v>34</v>
      </c>
      <c r="B23" s="17" t="s">
        <v>35</v>
      </c>
      <c r="C23" s="14"/>
      <c r="D23" s="14" t="s">
        <v>36</v>
      </c>
      <c r="E23" s="15">
        <f>'[1]custos unitários'!$G$50</f>
        <v>0</v>
      </c>
      <c r="F23" s="15">
        <f t="shared" si="0"/>
        <v>0</v>
      </c>
      <c r="G23" s="16">
        <f>ROUND(C23*F23,2)</f>
        <v>0</v>
      </c>
    </row>
    <row r="24" spans="1:7" ht="18" customHeight="1" x14ac:dyDescent="0.25">
      <c r="A24" s="12" t="s">
        <v>37</v>
      </c>
      <c r="B24" s="17" t="s">
        <v>38</v>
      </c>
      <c r="C24" s="14"/>
      <c r="D24" s="14" t="s">
        <v>21</v>
      </c>
      <c r="E24" s="15">
        <f>'[1]custos unitários'!$G$53</f>
        <v>0</v>
      </c>
      <c r="F24" s="15">
        <f t="shared" si="0"/>
        <v>0</v>
      </c>
      <c r="G24" s="16">
        <f t="shared" si="1"/>
        <v>0</v>
      </c>
    </row>
    <row r="25" spans="1:7" ht="18" customHeight="1" x14ac:dyDescent="0.25">
      <c r="A25" s="12" t="s">
        <v>39</v>
      </c>
      <c r="B25" s="19" t="s">
        <v>40</v>
      </c>
      <c r="C25" s="14"/>
      <c r="D25" s="14" t="s">
        <v>17</v>
      </c>
      <c r="E25" s="15">
        <f>'[1]custos unitários'!$G$56</f>
        <v>0</v>
      </c>
      <c r="F25" s="15">
        <f t="shared" si="0"/>
        <v>0</v>
      </c>
      <c r="G25" s="16">
        <f t="shared" si="1"/>
        <v>0</v>
      </c>
    </row>
    <row r="26" spans="1:7" ht="18" customHeight="1" x14ac:dyDescent="0.25">
      <c r="A26" s="8">
        <v>4</v>
      </c>
      <c r="B26" s="9" t="s">
        <v>41</v>
      </c>
      <c r="C26" s="10"/>
      <c r="D26" s="10"/>
      <c r="E26" s="18"/>
      <c r="F26" s="18"/>
      <c r="G26" s="11">
        <f>SUM(G27:G28)</f>
        <v>0</v>
      </c>
    </row>
    <row r="27" spans="1:7" ht="18" customHeight="1" x14ac:dyDescent="0.25">
      <c r="A27" s="12" t="s">
        <v>42</v>
      </c>
      <c r="B27" s="20" t="s">
        <v>43</v>
      </c>
      <c r="C27" s="14">
        <v>1</v>
      </c>
      <c r="D27" s="14" t="s">
        <v>36</v>
      </c>
      <c r="E27" s="32">
        <f>'[1]custos unitários'!$G$59</f>
        <v>0</v>
      </c>
      <c r="F27" s="15">
        <f>TRUNC(E27*(1+$G$57), 2)</f>
        <v>0</v>
      </c>
      <c r="G27" s="16">
        <f t="shared" si="1"/>
        <v>0</v>
      </c>
    </row>
    <row r="28" spans="1:7" ht="18" customHeight="1" x14ac:dyDescent="0.25">
      <c r="A28" s="12" t="s">
        <v>44</v>
      </c>
      <c r="B28" s="20" t="s">
        <v>45</v>
      </c>
      <c r="C28" s="14">
        <v>1</v>
      </c>
      <c r="D28" s="14" t="s">
        <v>36</v>
      </c>
      <c r="E28" s="32">
        <f>'[1]custos unitários'!$G$62</f>
        <v>0</v>
      </c>
      <c r="F28" s="15">
        <f>TRUNC(E28*(1+$G$57), 2)</f>
        <v>0</v>
      </c>
      <c r="G28" s="16">
        <f t="shared" si="1"/>
        <v>0</v>
      </c>
    </row>
    <row r="29" spans="1:7" ht="18" customHeight="1" x14ac:dyDescent="0.25">
      <c r="A29" s="8">
        <v>5</v>
      </c>
      <c r="B29" s="9" t="s">
        <v>46</v>
      </c>
      <c r="C29" s="10"/>
      <c r="D29" s="10"/>
      <c r="E29" s="10"/>
      <c r="F29" s="10"/>
      <c r="G29" s="11">
        <f>SUM(G30:G31)</f>
        <v>0</v>
      </c>
    </row>
    <row r="30" spans="1:7" ht="18" customHeight="1" x14ac:dyDescent="0.25">
      <c r="A30" s="12" t="s">
        <v>47</v>
      </c>
      <c r="B30" s="13" t="s">
        <v>48</v>
      </c>
      <c r="C30" s="14">
        <v>6</v>
      </c>
      <c r="D30" s="14" t="s">
        <v>49</v>
      </c>
      <c r="E30" s="32">
        <f>'[1]custos unitários'!$G$65</f>
        <v>0</v>
      </c>
      <c r="F30" s="15">
        <f>TRUNC(E30*(1+$G$57), 2)</f>
        <v>0</v>
      </c>
      <c r="G30" s="16">
        <f t="shared" si="1"/>
        <v>0</v>
      </c>
    </row>
    <row r="31" spans="1:7" ht="18" customHeight="1" x14ac:dyDescent="0.25">
      <c r="A31" s="12" t="s">
        <v>50</v>
      </c>
      <c r="B31" s="13" t="s">
        <v>63</v>
      </c>
      <c r="C31" s="14">
        <v>24</v>
      </c>
      <c r="D31" s="14" t="s">
        <v>49</v>
      </c>
      <c r="E31" s="32">
        <f>'[1]custos unitários'!$G$68</f>
        <v>0</v>
      </c>
      <c r="F31" s="15">
        <f>TRUNC(E31*(1+$G$57), 2)</f>
        <v>0</v>
      </c>
      <c r="G31" s="16">
        <f t="shared" si="1"/>
        <v>0</v>
      </c>
    </row>
    <row r="32" spans="1:7" ht="18" customHeight="1" x14ac:dyDescent="0.25">
      <c r="A32" s="8">
        <v>6</v>
      </c>
      <c r="B32" s="9" t="s">
        <v>78</v>
      </c>
      <c r="C32" s="10"/>
      <c r="D32" s="10"/>
      <c r="E32" s="18"/>
      <c r="F32" s="18"/>
      <c r="G32" s="11">
        <f>SUM(G33:G37)</f>
        <v>0</v>
      </c>
    </row>
    <row r="33" spans="1:7" ht="18" customHeight="1" x14ac:dyDescent="0.25">
      <c r="A33" s="12" t="s">
        <v>51</v>
      </c>
      <c r="B33" s="13" t="s">
        <v>52</v>
      </c>
      <c r="C33" s="14">
        <v>1</v>
      </c>
      <c r="D33" s="14" t="s">
        <v>17</v>
      </c>
      <c r="E33" s="32">
        <f>'[1]custos unitários'!$G$71</f>
        <v>0</v>
      </c>
      <c r="F33" s="15">
        <f t="shared" ref="F33:F41" si="2">TRUNC(E33*(1+$G$57), 2)</f>
        <v>0</v>
      </c>
      <c r="G33" s="16">
        <f t="shared" si="1"/>
        <v>0</v>
      </c>
    </row>
    <row r="34" spans="1:7" ht="18" customHeight="1" x14ac:dyDescent="0.25">
      <c r="A34" s="12" t="s">
        <v>73</v>
      </c>
      <c r="B34" s="13" t="s">
        <v>68</v>
      </c>
      <c r="C34" s="14">
        <v>1</v>
      </c>
      <c r="D34" s="14" t="s">
        <v>17</v>
      </c>
      <c r="E34" s="32">
        <f>'[1]custos unitários'!$G$76</f>
        <v>0</v>
      </c>
      <c r="F34" s="15">
        <f t="shared" si="2"/>
        <v>0</v>
      </c>
      <c r="G34" s="16">
        <f t="shared" ref="G34" si="3">ROUND(C34*F34,2)</f>
        <v>0</v>
      </c>
    </row>
    <row r="35" spans="1:7" ht="18" customHeight="1" x14ac:dyDescent="0.25">
      <c r="A35" s="12" t="s">
        <v>74</v>
      </c>
      <c r="B35" s="13" t="s">
        <v>67</v>
      </c>
      <c r="C35" s="14">
        <v>1</v>
      </c>
      <c r="D35" s="14" t="s">
        <v>17</v>
      </c>
      <c r="E35" s="32">
        <f>'[1]custos unitários'!$G$76</f>
        <v>0</v>
      </c>
      <c r="F35" s="15">
        <f t="shared" si="2"/>
        <v>0</v>
      </c>
      <c r="G35" s="16">
        <f t="shared" ref="G35" si="4">ROUND(C35*F35,2)</f>
        <v>0</v>
      </c>
    </row>
    <row r="36" spans="1:7" ht="18" customHeight="1" x14ac:dyDescent="0.25">
      <c r="A36" s="12" t="s">
        <v>75</v>
      </c>
      <c r="B36" s="13" t="s">
        <v>69</v>
      </c>
      <c r="C36" s="14">
        <v>1</v>
      </c>
      <c r="D36" s="14" t="s">
        <v>17</v>
      </c>
      <c r="E36" s="32">
        <f>'[1]custos unitários'!$G$76</f>
        <v>0</v>
      </c>
      <c r="F36" s="15">
        <f t="shared" si="2"/>
        <v>0</v>
      </c>
      <c r="G36" s="16">
        <f t="shared" ref="G36" si="5">ROUND(C36*F36,2)</f>
        <v>0</v>
      </c>
    </row>
    <row r="37" spans="1:7" ht="18" customHeight="1" x14ac:dyDescent="0.25">
      <c r="A37" s="12" t="s">
        <v>76</v>
      </c>
      <c r="B37" s="13" t="s">
        <v>66</v>
      </c>
      <c r="C37" s="14">
        <v>1</v>
      </c>
      <c r="D37" s="14" t="s">
        <v>17</v>
      </c>
      <c r="E37" s="32">
        <f>'[1]custos unitários'!$G$76</f>
        <v>0</v>
      </c>
      <c r="F37" s="15">
        <f t="shared" si="2"/>
        <v>0</v>
      </c>
      <c r="G37" s="16">
        <f t="shared" si="1"/>
        <v>0</v>
      </c>
    </row>
    <row r="38" spans="1:7" ht="27" customHeight="1" x14ac:dyDescent="0.25">
      <c r="A38" s="12" t="s">
        <v>79</v>
      </c>
      <c r="B38" s="13" t="s">
        <v>89</v>
      </c>
      <c r="C38" s="14">
        <v>1</v>
      </c>
      <c r="D38" s="14" t="s">
        <v>17</v>
      </c>
      <c r="E38" s="32">
        <f>'[1]custos unitários'!$G$76</f>
        <v>0</v>
      </c>
      <c r="F38" s="15">
        <f t="shared" si="2"/>
        <v>0</v>
      </c>
      <c r="G38" s="16">
        <f t="shared" ref="G38:G41" si="6">ROUND(C38*F38,2)</f>
        <v>0</v>
      </c>
    </row>
    <row r="39" spans="1:7" ht="18" customHeight="1" x14ac:dyDescent="0.25">
      <c r="A39" s="12" t="s">
        <v>80</v>
      </c>
      <c r="B39" s="13" t="s">
        <v>82</v>
      </c>
      <c r="C39" s="14">
        <v>1</v>
      </c>
      <c r="D39" s="14" t="s">
        <v>17</v>
      </c>
      <c r="E39" s="32">
        <f>'[1]custos unitários'!$G$76</f>
        <v>0</v>
      </c>
      <c r="F39" s="15">
        <f t="shared" si="2"/>
        <v>0</v>
      </c>
      <c r="G39" s="16">
        <f t="shared" si="6"/>
        <v>0</v>
      </c>
    </row>
    <row r="40" spans="1:7" ht="18" customHeight="1" x14ac:dyDescent="0.25">
      <c r="A40" s="12" t="s">
        <v>81</v>
      </c>
      <c r="B40" s="13" t="s">
        <v>84</v>
      </c>
      <c r="C40" s="14">
        <v>1</v>
      </c>
      <c r="D40" s="14" t="s">
        <v>17</v>
      </c>
      <c r="E40" s="32">
        <f>'[1]custos unitários'!$G$76</f>
        <v>0</v>
      </c>
      <c r="F40" s="15">
        <f t="shared" si="2"/>
        <v>0</v>
      </c>
      <c r="G40" s="16">
        <f t="shared" si="6"/>
        <v>0</v>
      </c>
    </row>
    <row r="41" spans="1:7" ht="18" customHeight="1" x14ac:dyDescent="0.25">
      <c r="A41" s="12" t="s">
        <v>83</v>
      </c>
      <c r="B41" s="13" t="s">
        <v>85</v>
      </c>
      <c r="C41" s="14">
        <v>1</v>
      </c>
      <c r="D41" s="14" t="s">
        <v>17</v>
      </c>
      <c r="E41" s="32">
        <f>'[1]custos unitários'!$G$76</f>
        <v>0</v>
      </c>
      <c r="F41" s="15">
        <f t="shared" si="2"/>
        <v>0</v>
      </c>
      <c r="G41" s="16">
        <f t="shared" si="6"/>
        <v>0</v>
      </c>
    </row>
    <row r="42" spans="1:7" ht="18" customHeight="1" x14ac:dyDescent="0.25">
      <c r="A42" s="8">
        <v>7</v>
      </c>
      <c r="B42" s="9" t="s">
        <v>53</v>
      </c>
      <c r="C42" s="10"/>
      <c r="D42" s="10"/>
      <c r="E42" s="18"/>
      <c r="F42" s="18"/>
      <c r="G42" s="11">
        <f>SUM(G43:G44)</f>
        <v>0</v>
      </c>
    </row>
    <row r="43" spans="1:7" ht="18" customHeight="1" x14ac:dyDescent="0.25">
      <c r="A43" s="12" t="s">
        <v>54</v>
      </c>
      <c r="B43" s="13" t="s">
        <v>55</v>
      </c>
      <c r="C43" s="14">
        <v>1</v>
      </c>
      <c r="D43" s="14" t="s">
        <v>17</v>
      </c>
      <c r="E43" s="32">
        <f>'[1]custos unitários'!$G$79</f>
        <v>0</v>
      </c>
      <c r="F43" s="15">
        <f>TRUNC(E43*(1+$G$57), 2)</f>
        <v>0</v>
      </c>
      <c r="G43" s="16">
        <f t="shared" si="1"/>
        <v>0</v>
      </c>
    </row>
    <row r="44" spans="1:7" ht="18" customHeight="1" x14ac:dyDescent="0.25">
      <c r="A44" s="12" t="s">
        <v>56</v>
      </c>
      <c r="B44" s="13" t="s">
        <v>57</v>
      </c>
      <c r="C44" s="14">
        <v>1</v>
      </c>
      <c r="D44" s="14" t="s">
        <v>17</v>
      </c>
      <c r="E44" s="32">
        <f>'[1]custos unitários'!$G$82</f>
        <v>0</v>
      </c>
      <c r="F44" s="15">
        <f>TRUNC(E44*(1+$G$57), 2)</f>
        <v>0</v>
      </c>
      <c r="G44" s="16">
        <f t="shared" si="1"/>
        <v>0</v>
      </c>
    </row>
    <row r="45" spans="1:7" ht="18" customHeight="1" x14ac:dyDescent="0.25">
      <c r="A45" s="8">
        <v>8</v>
      </c>
      <c r="B45" s="9" t="s">
        <v>58</v>
      </c>
      <c r="C45" s="10"/>
      <c r="D45" s="10"/>
      <c r="E45" s="18"/>
      <c r="F45" s="18"/>
      <c r="G45" s="11">
        <f>SUM(G46)</f>
        <v>0</v>
      </c>
    </row>
    <row r="46" spans="1:7" ht="18" customHeight="1" x14ac:dyDescent="0.25">
      <c r="A46" s="12" t="s">
        <v>59</v>
      </c>
      <c r="B46" s="13" t="s">
        <v>58</v>
      </c>
      <c r="C46" s="14">
        <v>1</v>
      </c>
      <c r="D46" s="14" t="s">
        <v>17</v>
      </c>
      <c r="E46" s="32">
        <f>'[1]custos unitários'!$G$85</f>
        <v>0</v>
      </c>
      <c r="F46" s="15">
        <f>TRUNC(E46*(1+$G$57), 2)</f>
        <v>0</v>
      </c>
      <c r="G46" s="16">
        <f t="shared" si="1"/>
        <v>0</v>
      </c>
    </row>
    <row r="47" spans="1:7" ht="18" customHeight="1" x14ac:dyDescent="0.25">
      <c r="A47" s="51" t="s">
        <v>86</v>
      </c>
      <c r="B47" s="51"/>
      <c r="C47" s="51"/>
      <c r="D47" s="51"/>
      <c r="E47" s="52"/>
      <c r="F47" s="21"/>
      <c r="G47" s="22">
        <f>SUM(G10:G46)/2</f>
        <v>0</v>
      </c>
    </row>
    <row r="48" spans="1:7" ht="18" customHeight="1" x14ac:dyDescent="0.25">
      <c r="A48" s="53"/>
      <c r="B48" s="53"/>
      <c r="C48" s="53"/>
      <c r="D48" s="53"/>
      <c r="E48" s="53"/>
      <c r="F48" s="53"/>
      <c r="G48" s="53"/>
    </row>
    <row r="49" spans="1:7" ht="18" customHeight="1" x14ac:dyDescent="0.25">
      <c r="A49" s="54"/>
      <c r="B49" s="54"/>
      <c r="C49" s="23"/>
      <c r="D49" s="23"/>
      <c r="E49" s="23"/>
      <c r="F49" s="23"/>
      <c r="G49" s="23"/>
    </row>
    <row r="50" spans="1:7" ht="18" customHeight="1" x14ac:dyDescent="0.25">
      <c r="A50" s="55" t="s">
        <v>60</v>
      </c>
      <c r="B50" s="55"/>
      <c r="C50" s="55"/>
      <c r="D50" s="55"/>
      <c r="E50" s="55"/>
      <c r="F50" s="55"/>
      <c r="G50" s="55"/>
    </row>
    <row r="51" spans="1:7" ht="18" customHeight="1" x14ac:dyDescent="0.25">
      <c r="A51" s="24"/>
      <c r="B51" s="24"/>
      <c r="C51" s="24"/>
      <c r="D51" s="24"/>
      <c r="E51" s="25"/>
      <c r="F51" s="25"/>
      <c r="G51" s="24"/>
    </row>
    <row r="52" spans="1:7" ht="18" customHeight="1" x14ac:dyDescent="0.25">
      <c r="A52" s="56" t="s">
        <v>87</v>
      </c>
      <c r="B52" s="57"/>
      <c r="C52" s="57"/>
      <c r="D52" s="57"/>
      <c r="E52" s="58"/>
      <c r="F52" s="26"/>
      <c r="G52" s="27">
        <f>G47</f>
        <v>0</v>
      </c>
    </row>
    <row r="53" spans="1:7" ht="18" customHeight="1" x14ac:dyDescent="0.25">
      <c r="A53" s="59" t="s">
        <v>61</v>
      </c>
      <c r="B53" s="60"/>
      <c r="C53" s="60"/>
      <c r="D53" s="60"/>
      <c r="E53" s="61"/>
      <c r="F53" s="28"/>
      <c r="G53" s="29">
        <f>SUM(G52:G52)</f>
        <v>0</v>
      </c>
    </row>
    <row r="54" spans="1:7" ht="18" customHeight="1" x14ac:dyDescent="0.25">
      <c r="A54" s="48" t="s">
        <v>62</v>
      </c>
      <c r="B54" s="48"/>
      <c r="C54" s="48"/>
      <c r="D54" s="48"/>
      <c r="E54" s="48"/>
      <c r="F54" s="30"/>
      <c r="G54" s="31">
        <v>0.2</v>
      </c>
    </row>
  </sheetData>
  <protectedRanges>
    <protectedRange sqref="A1:G4" name="Intervalo1"/>
  </protectedRanges>
  <mergeCells count="14">
    <mergeCell ref="A54:E54"/>
    <mergeCell ref="D4:E4"/>
    <mergeCell ref="A47:E47"/>
    <mergeCell ref="A48:G48"/>
    <mergeCell ref="A49:B49"/>
    <mergeCell ref="A50:G50"/>
    <mergeCell ref="A52:E52"/>
    <mergeCell ref="A53:E53"/>
    <mergeCell ref="A1:G1"/>
    <mergeCell ref="A5:G5"/>
    <mergeCell ref="A6:A9"/>
    <mergeCell ref="B6:B9"/>
    <mergeCell ref="C6:C9"/>
    <mergeCell ref="D6:D9"/>
  </mergeCells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Linha Floresta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2024-05-02T21:13:24Z</cp:lastPrinted>
  <dcterms:created xsi:type="dcterms:W3CDTF">2021-03-08T17:01:04Z</dcterms:created>
  <dcterms:modified xsi:type="dcterms:W3CDTF">2025-03-24T12:41:10Z</dcterms:modified>
</cp:coreProperties>
</file>