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bruno\Área de Trabalho\2023 - Roque Gonzales - Pref. Lot Industrial\2025 - REVALIDAÇÃO\PROJETO APROVADO 2025\"/>
    </mc:Choice>
  </mc:AlternateContent>
  <xr:revisionPtr revIDLastSave="0" documentId="13_ncr:1_{106F1000-EE3E-4535-BF88-8AF360F8676E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5" i="1"/>
  <c r="K26" i="1"/>
  <c r="K27" i="1"/>
  <c r="K28" i="1"/>
  <c r="K29" i="1"/>
  <c r="K2" i="1"/>
  <c r="K31" i="1"/>
  <c r="I28" i="1"/>
  <c r="I29" i="1"/>
  <c r="I4" i="1"/>
  <c r="I11" i="1"/>
  <c r="I12" i="1"/>
  <c r="I20" i="1"/>
  <c r="I21" i="1"/>
  <c r="I3" i="1"/>
  <c r="H23" i="1"/>
  <c r="I23" i="1" s="1"/>
  <c r="H22" i="1"/>
  <c r="I22" i="1" s="1"/>
  <c r="H21" i="1"/>
  <c r="H20" i="1"/>
  <c r="J20" i="1" s="1"/>
  <c r="H19" i="1"/>
  <c r="I19" i="1" s="1"/>
  <c r="H18" i="1"/>
  <c r="I18" i="1" s="1"/>
  <c r="H17" i="1"/>
  <c r="I17" i="1" s="1"/>
  <c r="H29" i="1"/>
  <c r="H28" i="1"/>
  <c r="H27" i="1"/>
  <c r="I27" i="1" s="1"/>
  <c r="H26" i="1"/>
  <c r="I26" i="1" s="1"/>
  <c r="H4" i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H12" i="1"/>
  <c r="H13" i="1"/>
  <c r="I13" i="1" s="1"/>
  <c r="H14" i="1"/>
  <c r="I14" i="1" s="1"/>
  <c r="H15" i="1"/>
  <c r="I15" i="1" s="1"/>
  <c r="H16" i="1"/>
  <c r="I16" i="1" s="1"/>
  <c r="H3" i="1"/>
  <c r="J21" i="1" l="1"/>
  <c r="J18" i="1"/>
  <c r="J6" i="1"/>
  <c r="I2" i="1"/>
  <c r="J22" i="1"/>
  <c r="J23" i="1"/>
  <c r="J19" i="1"/>
  <c r="H2" i="1"/>
  <c r="H25" i="1"/>
  <c r="J4" i="1"/>
  <c r="J3" i="1"/>
  <c r="J17" i="1"/>
  <c r="J5" i="1"/>
  <c r="J11" i="1"/>
  <c r="J14" i="1"/>
  <c r="J16" i="1"/>
  <c r="J10" i="1"/>
  <c r="J13" i="1"/>
  <c r="J7" i="1"/>
  <c r="J28" i="1"/>
  <c r="J29" i="1"/>
  <c r="J27" i="1"/>
  <c r="I25" i="1"/>
  <c r="J15" i="1"/>
  <c r="J9" i="1"/>
  <c r="J12" i="1"/>
  <c r="H31" i="1" l="1"/>
  <c r="J8" i="1"/>
  <c r="J26" i="1"/>
  <c r="I31" i="1"/>
  <c r="J2" i="1" l="1"/>
  <c r="J25" i="1"/>
  <c r="J31" i="1" l="1"/>
</calcChain>
</file>

<file path=xl/sharedStrings.xml><?xml version="1.0" encoding="utf-8"?>
<sst xmlns="http://schemas.openxmlformats.org/spreadsheetml/2006/main" count="114" uniqueCount="69">
  <si>
    <t>ITEM</t>
  </si>
  <si>
    <t>FONTE</t>
  </si>
  <si>
    <t>CÓDIGO</t>
  </si>
  <si>
    <t>DESCRIÇÃO DO SERVIÇO</t>
  </si>
  <si>
    <t>UND</t>
  </si>
  <si>
    <t>QTD</t>
  </si>
  <si>
    <t>TOTAL (S/ BDI)</t>
  </si>
  <si>
    <t>TOTAL  (C/ BDI)</t>
  </si>
  <si>
    <t>VLR UNIT</t>
  </si>
  <si>
    <t>MATERIAL</t>
  </si>
  <si>
    <t>1.1</t>
  </si>
  <si>
    <t>M</t>
  </si>
  <si>
    <t>SINAPI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</si>
  <si>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</si>
  <si>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</si>
  <si>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</si>
  <si>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</si>
  <si>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</si>
  <si>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</si>
  <si>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</si>
  <si>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</si>
  <si>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</si>
  <si>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</si>
  <si>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</si>
  <si>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SINAPI-I</t>
  </si>
  <si>
    <t>1.13</t>
  </si>
  <si>
    <t>1.14</t>
  </si>
  <si>
    <t>VALOR BDI (26,64%)</t>
  </si>
  <si>
    <t>MÃO DE OBRA</t>
  </si>
  <si>
    <t>2.1</t>
  </si>
  <si>
    <t>2.2</t>
  </si>
  <si>
    <t>2.3</t>
  </si>
  <si>
    <t>H</t>
  </si>
  <si>
    <t>ELETRICISTA (HORISTA)</t>
  </si>
  <si>
    <t>ENGENHEIRO ELETRICISTA COM ENCARGOS COMPLEMENTARES</t>
  </si>
  <si>
    <t>AJUDANTE DE ELETRICISTA (HORISTA)</t>
  </si>
  <si>
    <t>2.4</t>
  </si>
  <si>
    <t>MOTORISTA OPERADOR DE CAMINHÃO COM MUNCK</t>
  </si>
  <si>
    <t>% DA OBRA</t>
  </si>
  <si>
    <t>CUSTO TOTAL DA OBRA</t>
  </si>
  <si>
    <t>1.15</t>
  </si>
  <si>
    <t>ABRAÇADEIRA DE NYLON PARA AMARRAÇÃO DE CABOS, COMPRIMENTO DE 200X4,6MM</t>
  </si>
  <si>
    <t>ALÇA PREFORMADA DE DISTRIBUIÇÃO, EM AÇO GALVANIZADO, AWG1</t>
  </si>
  <si>
    <t>ARAME GALVANIZADO 4BWG 6,05 MM</t>
  </si>
  <si>
    <t>KG</t>
  </si>
  <si>
    <t>ARMAÇÃO SECUNDÁRIA COM UM ESTRIBO</t>
  </si>
  <si>
    <t>CABO ALUMÍNIO MULTIPLEX - QUADRUPLEX 70 MM² - NEUTRO NU</t>
  </si>
  <si>
    <t>CINTA AÇO PARA POSTE CÔNICO - 150 MM</t>
  </si>
  <si>
    <t>CINTA AÇO PARA POSTE CÔNICO - 180 MM</t>
  </si>
  <si>
    <t>CINTA AÇO PARA POSTE CÔNICO - 200 MM</t>
  </si>
  <si>
    <t>CONECTOR TIPO CUNHA CN10</t>
  </si>
  <si>
    <t>CONECTOR PERFURANTE - 4 DERIVAÇÕES</t>
  </si>
  <si>
    <t>CONECTOR PERFURANTE 70MM²X70MM²</t>
  </si>
  <si>
    <t>ESTRIBO LIGAÇÃO</t>
  </si>
  <si>
    <t>HASTE EM AÇO GALVANIZADO TIPO CANTONEIRA 2,4 M EM "L"</t>
  </si>
  <si>
    <t>ISOLADOR ROLDANA DE 2 LEITOS - BAIXA TENSÃO</t>
  </si>
  <si>
    <t>LAÇO PREFORMADO DE ROLDANA</t>
  </si>
  <si>
    <t>1.16</t>
  </si>
  <si>
    <t>1.17</t>
  </si>
  <si>
    <t>1.18</t>
  </si>
  <si>
    <t>1.19</t>
  </si>
  <si>
    <t>1.20</t>
  </si>
  <si>
    <t>1.21</t>
  </si>
  <si>
    <t>POSTE DE CONCRETO CÔNICO 9 METROS, 200DAN</t>
  </si>
  <si>
    <t>POSTE DE CONCRETO CÔNICO 9 METROS, 400DAN</t>
  </si>
  <si>
    <t>POSTE DE CONCRETO CÔNICO 9 METROS, 600DAN</t>
  </si>
  <si>
    <t xml:space="preserve">ENGASTAMENTO DE POSTE 9 METROS 200 DAN, COM BASE CONCRETADA  </t>
  </si>
  <si>
    <t xml:space="preserve">ENGASTAMENTO DE POSTE 9 METROS 400 DAN, COM BASE CONCRETADA  </t>
  </si>
  <si>
    <t xml:space="preserve">ENGASTAMENTO DE POSTE 9 METROS 600 DAN, COM BASE CONCRETADA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</si>
</sst>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2" fontId="0" fillId="0" borderId="0" xfId="0" applyNumberFormat="1"/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10" fontId="1" fillId="0" borderId="3" xfId="0" applyNumberFormat="1" applyFont="1" applyFill="1" applyBorder="1" applyAlignment="1">
      <alignment horizontal="center" vertical="center"/>
    </xf>
    <xf numFmtId="10" fontId="1" fillId="3" borderId="5" xfId="0" applyNumberFormat="1" applyFont="1" applyFill="1" applyBorder="1" applyAlignment="1">
      <alignment horizontal="center" vertical="center"/>
    </xf>
    <xf numFmtId="10" fontId="1" fillId="4" borderId="5" xfId="0" applyNumberFormat="1" applyFont="1" applyFill="1" applyBorder="1" applyAlignment="1">
      <alignment horizontal="center" vertical="center"/>
    </xf>
    <xf numFmtId="164" fontId="1" fillId="5" borderId="2" xfId="0" applyNumberFormat="1" applyFont="1" applyFill="1" applyBorder="1" applyAlignment="1">
      <alignment horizontal="center" vertical="center"/>
    </xf>
    <xf numFmtId="10" fontId="1" fillId="0" borderId="5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0"/>
  <sheetViews>
    <sheetView tabSelected="1" zoomScaleNormal="100" workbookViewId="0">
      <selection activeCell="N17" sqref="N17"/>
    </sheetView>
  </sheetViews>
  <sheetFormatPr defaultRowHeight="15" x14ac:dyDescent="0.25"/>
  <cols>
    <col min="4" max="4" width="78.5703125" customWidth="1"/>
    <col min="5" max="5" width="6" customWidth="1"/>
    <col min="6" max="6" width="9" customWidth="1"/>
    <col min="7" max="7" width="10.7109375" bestFit="1" customWidth="1"/>
    <col min="8" max="8" width="12.7109375" bestFit="1" customWidth="1"/>
    <col min="9" max="9" width="14.42578125" customWidth="1"/>
    <col min="10" max="10" width="14.85546875" customWidth="1"/>
    <col min="11" max="11" width="12.140625" bestFit="1" customWidth="1"/>
  </cols>
  <sheetData>
    <row r="1" spans="1:19" ht="30.75" thickBot="1" x14ac:dyDescent="0.3">
      <c r="A1" s="13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8</v>
      </c>
      <c r="H1" s="15" t="s">
        <v>6</v>
      </c>
      <c r="I1" s="15" t="s">
        <v>27</v>
      </c>
      <c r="J1" s="15" t="s">
        <v>7</v>
      </c>
      <c r="K1" s="16" t="s">
        <v>38</v>
      </c>
    </row>
    <row r="2" spans="1:19" ht="15.75" thickBot="1" x14ac:dyDescent="0.3">
      <c r="A2" s="17">
        <v>1</v>
      </c>
      <c r="B2" s="26" t="s">
        <v>9</v>
      </c>
      <c r="C2" s="26"/>
      <c r="D2" s="26"/>
      <c r="E2" s="26"/>
      <c r="F2" s="26"/>
      <c r="G2" s="26"/>
      <c r="H2" s="18">
        <f>SUM(H3:H23)</f>
        <v>28039.030000000002</v>
      </c>
      <c r="I2" s="18">
        <f>SUM(I3:I23)</f>
        <v>7469.5975920000001</v>
      </c>
      <c r="J2" s="18">
        <f>SUM(J3:J23)</f>
        <v>35508.627591999997</v>
      </c>
      <c r="K2" s="22">
        <f>J2/46585.39</f>
        <v>0.76222668935475257</v>
      </c>
    </row>
    <row r="3" spans="1:19" ht="30.75" thickBot="1" x14ac:dyDescent="0.3">
      <c r="A3" s="4" t="s">
        <v>10</v>
      </c>
      <c r="B3" s="4" t="s">
        <v>24</v>
      </c>
      <c r="C3" s="4">
        <v>411</v>
      </c>
      <c r="D3" s="20" t="s">
        <v>41</v>
      </c>
      <c r="E3" s="4" t="s">
        <v>4</v>
      </c>
      <c r="F3" s="7">
        <v>17</v>
      </c>
      <c r="G3" s="8">
        <v>0.21</v>
      </c>
      <c r="H3" s="8">
        <f>F3*G3</f>
        <v>3.57</v>
      </c>
      <c r="I3" s="8">
        <f>H3*0.2664</f>
        <v>0.951048</v>
      </c>
      <c r="J3" s="8">
        <f>H3+I3</f>
        <v>4.5210479999999995</v>
      </c>
      <c r="K3" s="25">
        <f t="shared" ref="K3:K29" si="0">J3/46585.39</f>
        <v>9.7048624042859783E-5</v>
      </c>
      <c r="L3" s="5"/>
      <c r="M3" s="6"/>
      <c r="N3" s="6"/>
      <c r="O3" s="6"/>
      <c r="P3" s="6"/>
      <c r="Q3" s="6"/>
      <c r="R3" s="6"/>
      <c r="S3" s="6"/>
    </row>
    <row r="4" spans="1:19" ht="15.75" thickBot="1" x14ac:dyDescent="0.3">
      <c r="A4" s="4" t="s">
        <v>13</v>
      </c>
      <c r="B4" s="4" t="s">
        <v>12</v>
      </c>
      <c r="C4" s="4">
        <v>101553</v>
      </c>
      <c r="D4" s="2" t="s">
        <v>42</v>
      </c>
      <c r="E4" s="4" t="s">
        <v>4</v>
      </c>
      <c r="F4" s="7">
        <v>6</v>
      </c>
      <c r="G4" s="8">
        <v>14.72</v>
      </c>
      <c r="H4" s="8">
        <f t="shared" ref="H4:H16" si="1">F4*G4</f>
        <v>88.320000000000007</v>
      </c>
      <c r="I4" s="8">
        <f t="shared" ref="I4:I23" si="2">H4*0.2664</f>
        <v>23.528448000000004</v>
      </c>
      <c r="J4" s="8">
        <f t="shared" ref="J4:J16" si="3">H4+I4</f>
        <v>111.84844800000002</v>
      </c>
      <c r="K4" s="25">
        <f t="shared" si="0"/>
        <v>2.4009340267410022E-3</v>
      </c>
      <c r="L4" s="5"/>
      <c r="M4" s="6"/>
      <c r="N4" s="6"/>
      <c r="O4" s="6"/>
      <c r="P4" s="6"/>
      <c r="Q4" s="6"/>
      <c r="R4" s="6"/>
      <c r="S4" s="6"/>
    </row>
    <row r="5" spans="1:19" ht="15.75" thickBot="1" x14ac:dyDescent="0.3">
      <c r="A5" s="4" t="s">
        <v>14</v>
      </c>
      <c r="B5" s="4" t="s">
        <v>24</v>
      </c>
      <c r="C5" s="4">
        <v>43131</v>
      </c>
      <c r="D5" s="2" t="s">
        <v>43</v>
      </c>
      <c r="E5" s="4" t="s">
        <v>44</v>
      </c>
      <c r="F5" s="7">
        <v>7.5</v>
      </c>
      <c r="G5" s="8">
        <v>24.88</v>
      </c>
      <c r="H5" s="8">
        <f t="shared" si="1"/>
        <v>186.6</v>
      </c>
      <c r="I5" s="8">
        <f t="shared" si="2"/>
        <v>49.710240000000006</v>
      </c>
      <c r="J5" s="8">
        <f t="shared" si="3"/>
        <v>236.31023999999999</v>
      </c>
      <c r="K5" s="25">
        <f t="shared" si="0"/>
        <v>5.072625559215024E-3</v>
      </c>
      <c r="L5" s="5"/>
      <c r="M5" s="6"/>
      <c r="N5" s="6"/>
      <c r="O5" s="6"/>
      <c r="P5" s="6"/>
      <c r="Q5" s="6"/>
      <c r="R5" s="6"/>
      <c r="S5" s="6"/>
    </row>
    <row r="6" spans="1:19" ht="21" customHeight="1" thickBot="1" x14ac:dyDescent="0.3">
      <c r="A6" s="4" t="s">
        <v>15</v>
      </c>
      <c r="B6" s="4" t="s">
        <v>12</v>
      </c>
      <c r="C6" s="4">
        <v>101542</v>
      </c>
      <c r="D6" s="2" t="s">
        <v>45</v>
      </c>
      <c r="E6" s="4" t="s">
        <v>4</v>
      </c>
      <c r="F6" s="7">
        <v>10</v>
      </c>
      <c r="G6" s="8">
        <v>32.64</v>
      </c>
      <c r="H6" s="8">
        <f t="shared" si="1"/>
        <v>326.39999999999998</v>
      </c>
      <c r="I6" s="8">
        <f t="shared" si="2"/>
        <v>86.952960000000004</v>
      </c>
      <c r="J6" s="8">
        <f t="shared" si="3"/>
        <v>413.35296</v>
      </c>
      <c r="K6" s="25">
        <f t="shared" si="0"/>
        <v>8.8730170553471804E-3</v>
      </c>
      <c r="L6" s="5"/>
      <c r="M6" s="6"/>
      <c r="N6" s="6"/>
      <c r="O6" s="6"/>
      <c r="P6" s="6"/>
      <c r="Q6" s="6"/>
      <c r="R6" s="6"/>
      <c r="S6" s="6"/>
    </row>
    <row r="7" spans="1:19" ht="15.75" thickBot="1" x14ac:dyDescent="0.3">
      <c r="A7" s="4" t="s">
        <v>16</v>
      </c>
      <c r="B7" s="4" t="s">
        <v>24</v>
      </c>
      <c r="C7" s="4">
        <v>977</v>
      </c>
      <c r="D7" s="2" t="s">
        <v>46</v>
      </c>
      <c r="E7" s="4" t="s">
        <v>11</v>
      </c>
      <c r="F7" s="7">
        <v>160</v>
      </c>
      <c r="G7" s="8">
        <v>69.77</v>
      </c>
      <c r="H7" s="8">
        <f t="shared" si="1"/>
        <v>11163.199999999999</v>
      </c>
      <c r="I7" s="8">
        <f t="shared" si="2"/>
        <v>2973.8764799999999</v>
      </c>
      <c r="J7" s="8">
        <f t="shared" si="3"/>
        <v>14137.07648</v>
      </c>
      <c r="K7" s="25">
        <f t="shared" si="0"/>
        <v>0.30346588232920235</v>
      </c>
      <c r="L7" s="5"/>
      <c r="M7" s="6"/>
      <c r="N7" s="6"/>
      <c r="O7" s="6"/>
      <c r="P7" s="6"/>
      <c r="Q7" s="6"/>
      <c r="R7" s="6"/>
      <c r="S7" s="6"/>
    </row>
    <row r="8" spans="1:19" ht="15.75" thickBot="1" x14ac:dyDescent="0.3">
      <c r="A8" s="4" t="s">
        <v>17</v>
      </c>
      <c r="B8" s="4" t="s">
        <v>24</v>
      </c>
      <c r="C8" s="4">
        <v>420</v>
      </c>
      <c r="D8" s="2" t="s">
        <v>47</v>
      </c>
      <c r="E8" s="4" t="s">
        <v>4</v>
      </c>
      <c r="F8" s="7">
        <v>1</v>
      </c>
      <c r="G8" s="8">
        <v>41</v>
      </c>
      <c r="H8" s="8">
        <f t="shared" si="1"/>
        <v>41</v>
      </c>
      <c r="I8" s="8">
        <f t="shared" si="2"/>
        <v>10.922400000000001</v>
      </c>
      <c r="J8" s="8">
        <f t="shared" si="3"/>
        <v>51.922400000000003</v>
      </c>
      <c r="K8" s="25">
        <f t="shared" si="0"/>
        <v>1.1145640296238799E-3</v>
      </c>
      <c r="L8" s="5"/>
      <c r="M8" s="6"/>
      <c r="N8" s="6"/>
      <c r="O8" s="6"/>
      <c r="P8" s="6"/>
      <c r="Q8" s="6"/>
      <c r="R8" s="6"/>
      <c r="S8" s="6"/>
    </row>
    <row r="9" spans="1:19" ht="15.75" thickBot="1" x14ac:dyDescent="0.3">
      <c r="A9" s="4" t="s">
        <v>18</v>
      </c>
      <c r="B9" s="4" t="s">
        <v>24</v>
      </c>
      <c r="C9" s="4">
        <v>420</v>
      </c>
      <c r="D9" s="2" t="s">
        <v>48</v>
      </c>
      <c r="E9" s="4" t="s">
        <v>4</v>
      </c>
      <c r="F9" s="7">
        <v>4</v>
      </c>
      <c r="G9" s="8">
        <v>41</v>
      </c>
      <c r="H9" s="8">
        <f t="shared" si="1"/>
        <v>164</v>
      </c>
      <c r="I9" s="8">
        <f t="shared" si="2"/>
        <v>43.689600000000006</v>
      </c>
      <c r="J9" s="8">
        <f t="shared" si="3"/>
        <v>207.68960000000001</v>
      </c>
      <c r="K9" s="25">
        <f t="shared" si="0"/>
        <v>4.4582561184955197E-3</v>
      </c>
      <c r="L9" s="5"/>
      <c r="M9" s="6"/>
      <c r="N9" s="6"/>
      <c r="O9" s="6"/>
      <c r="P9" s="6"/>
      <c r="Q9" s="6"/>
      <c r="R9" s="6"/>
      <c r="S9" s="6"/>
    </row>
    <row r="10" spans="1:19" ht="22.5" customHeight="1" thickBot="1" x14ac:dyDescent="0.3">
      <c r="A10" s="4" t="s">
        <v>19</v>
      </c>
      <c r="B10" s="4" t="s">
        <v>24</v>
      </c>
      <c r="C10" s="4">
        <v>420</v>
      </c>
      <c r="D10" s="2" t="s">
        <v>49</v>
      </c>
      <c r="E10" s="4" t="s">
        <v>4</v>
      </c>
      <c r="F10" s="7">
        <v>1</v>
      </c>
      <c r="G10" s="8">
        <v>41</v>
      </c>
      <c r="H10" s="8">
        <f t="shared" si="1"/>
        <v>41</v>
      </c>
      <c r="I10" s="8">
        <f t="shared" si="2"/>
        <v>10.922400000000001</v>
      </c>
      <c r="J10" s="8">
        <f t="shared" si="3"/>
        <v>51.922400000000003</v>
      </c>
      <c r="K10" s="25">
        <f t="shared" si="0"/>
        <v>1.1145640296238799E-3</v>
      </c>
      <c r="L10" s="5"/>
      <c r="M10" s="6"/>
      <c r="N10" s="6"/>
      <c r="O10" s="6"/>
      <c r="P10" s="6"/>
      <c r="Q10" s="6"/>
      <c r="R10" s="6"/>
      <c r="S10" s="6"/>
    </row>
    <row r="11" spans="1:19" ht="15.75" thickBot="1" x14ac:dyDescent="0.3">
      <c r="A11" s="4" t="s">
        <v>20</v>
      </c>
      <c r="B11" s="4" t="s">
        <v>24</v>
      </c>
      <c r="C11" s="4">
        <v>1601</v>
      </c>
      <c r="D11" s="2" t="s">
        <v>50</v>
      </c>
      <c r="E11" s="4" t="s">
        <v>4</v>
      </c>
      <c r="F11" s="7">
        <v>10</v>
      </c>
      <c r="G11" s="8">
        <v>53.43</v>
      </c>
      <c r="H11" s="8">
        <f t="shared" si="1"/>
        <v>534.29999999999995</v>
      </c>
      <c r="I11" s="8">
        <f t="shared" si="2"/>
        <v>142.33752000000001</v>
      </c>
      <c r="J11" s="8">
        <f t="shared" si="3"/>
        <v>676.63751999999999</v>
      </c>
      <c r="K11" s="25">
        <f t="shared" si="0"/>
        <v>1.4524672220196074E-2</v>
      </c>
      <c r="L11" s="5"/>
      <c r="M11" s="6"/>
      <c r="N11" s="6"/>
      <c r="O11" s="6"/>
      <c r="P11" s="6"/>
      <c r="Q11" s="6"/>
      <c r="R11" s="6"/>
      <c r="S11" s="6"/>
    </row>
    <row r="12" spans="1:19" ht="15.75" thickBot="1" x14ac:dyDescent="0.3">
      <c r="A12" s="4" t="s">
        <v>21</v>
      </c>
      <c r="B12" s="4" t="s">
        <v>24</v>
      </c>
      <c r="C12" s="4">
        <v>1603</v>
      </c>
      <c r="D12" s="2" t="s">
        <v>51</v>
      </c>
      <c r="E12" s="4" t="s">
        <v>4</v>
      </c>
      <c r="F12" s="7">
        <v>18</v>
      </c>
      <c r="G12" s="8">
        <v>90.51</v>
      </c>
      <c r="H12" s="8">
        <f t="shared" si="1"/>
        <v>1629.18</v>
      </c>
      <c r="I12" s="8">
        <f t="shared" si="2"/>
        <v>434.01355200000006</v>
      </c>
      <c r="J12" s="8">
        <f t="shared" si="3"/>
        <v>2063.1935520000002</v>
      </c>
      <c r="K12" s="25">
        <f t="shared" si="0"/>
        <v>4.4288425019088605E-2</v>
      </c>
      <c r="L12" s="5"/>
      <c r="M12" s="6"/>
      <c r="N12" s="6"/>
      <c r="O12" s="6"/>
      <c r="P12" s="6"/>
      <c r="Q12" s="6"/>
      <c r="R12" s="6"/>
      <c r="S12" s="6"/>
    </row>
    <row r="13" spans="1:19" ht="15.75" thickBot="1" x14ac:dyDescent="0.3">
      <c r="A13" s="4" t="s">
        <v>22</v>
      </c>
      <c r="B13" s="4" t="s">
        <v>24</v>
      </c>
      <c r="C13" s="4">
        <v>1602</v>
      </c>
      <c r="D13" s="2" t="s">
        <v>52</v>
      </c>
      <c r="E13" s="4" t="s">
        <v>4</v>
      </c>
      <c r="F13" s="7">
        <v>3</v>
      </c>
      <c r="G13" s="8">
        <v>59.95</v>
      </c>
      <c r="H13" s="8">
        <f t="shared" si="1"/>
        <v>179.85000000000002</v>
      </c>
      <c r="I13" s="8">
        <f t="shared" si="2"/>
        <v>47.912040000000012</v>
      </c>
      <c r="J13" s="8">
        <f t="shared" si="3"/>
        <v>227.76204000000004</v>
      </c>
      <c r="K13" s="25">
        <f t="shared" si="0"/>
        <v>4.8891302616549965E-3</v>
      </c>
      <c r="L13" s="5"/>
      <c r="M13" s="6"/>
      <c r="N13" s="6"/>
      <c r="O13" s="6"/>
      <c r="P13" s="6"/>
      <c r="Q13" s="6"/>
      <c r="R13" s="6"/>
      <c r="S13" s="6"/>
    </row>
    <row r="14" spans="1:19" ht="15.75" thickBot="1" x14ac:dyDescent="0.3">
      <c r="A14" s="4" t="s">
        <v>23</v>
      </c>
      <c r="B14" s="4" t="s">
        <v>24</v>
      </c>
      <c r="C14" s="4">
        <v>1094</v>
      </c>
      <c r="D14" s="2" t="s">
        <v>53</v>
      </c>
      <c r="E14" s="4" t="s">
        <v>4</v>
      </c>
      <c r="F14" s="7">
        <v>6</v>
      </c>
      <c r="G14" s="8">
        <v>32.46</v>
      </c>
      <c r="H14" s="8">
        <f t="shared" si="1"/>
        <v>194.76</v>
      </c>
      <c r="I14" s="8">
        <f t="shared" si="2"/>
        <v>51.884064000000002</v>
      </c>
      <c r="J14" s="8">
        <f t="shared" si="3"/>
        <v>246.64406399999999</v>
      </c>
      <c r="K14" s="25">
        <f t="shared" si="0"/>
        <v>5.2944509855987034E-3</v>
      </c>
      <c r="L14" s="5"/>
      <c r="M14" s="6"/>
      <c r="N14" s="6"/>
      <c r="O14" s="6"/>
      <c r="P14" s="6"/>
      <c r="Q14" s="6"/>
      <c r="R14" s="6"/>
      <c r="S14" s="6"/>
    </row>
    <row r="15" spans="1:19" ht="15.75" thickBot="1" x14ac:dyDescent="0.3">
      <c r="A15" s="4" t="s">
        <v>25</v>
      </c>
      <c r="B15" s="4" t="s">
        <v>24</v>
      </c>
      <c r="C15" s="4">
        <v>11991</v>
      </c>
      <c r="D15" s="2" t="s">
        <v>54</v>
      </c>
      <c r="E15" s="4" t="s">
        <v>4</v>
      </c>
      <c r="F15" s="7">
        <v>3</v>
      </c>
      <c r="G15" s="8">
        <v>109.29</v>
      </c>
      <c r="H15" s="8">
        <f t="shared" si="1"/>
        <v>327.87</v>
      </c>
      <c r="I15" s="8">
        <f t="shared" si="2"/>
        <v>87.34456800000001</v>
      </c>
      <c r="J15" s="8">
        <f t="shared" si="3"/>
        <v>415.21456799999999</v>
      </c>
      <c r="K15" s="25">
        <f t="shared" si="0"/>
        <v>8.9129782534824765E-3</v>
      </c>
      <c r="L15" s="5"/>
      <c r="M15" s="6"/>
      <c r="N15" s="6"/>
      <c r="O15" s="6"/>
      <c r="P15" s="6"/>
      <c r="Q15" s="6"/>
      <c r="R15" s="6"/>
      <c r="S15" s="6"/>
    </row>
    <row r="16" spans="1:19" ht="15.75" thickBot="1" x14ac:dyDescent="0.3">
      <c r="A16" s="4" t="s">
        <v>26</v>
      </c>
      <c r="B16" s="4" t="s">
        <v>12</v>
      </c>
      <c r="C16" s="4">
        <v>101548</v>
      </c>
      <c r="D16" s="2" t="s">
        <v>55</v>
      </c>
      <c r="E16" s="4" t="s">
        <v>4</v>
      </c>
      <c r="F16" s="7">
        <v>10</v>
      </c>
      <c r="G16" s="8">
        <v>7.94</v>
      </c>
      <c r="H16" s="8">
        <f t="shared" si="1"/>
        <v>79.400000000000006</v>
      </c>
      <c r="I16" s="8">
        <f t="shared" si="2"/>
        <v>21.152160000000002</v>
      </c>
      <c r="J16" s="8">
        <f t="shared" si="3"/>
        <v>100.55216000000001</v>
      </c>
      <c r="K16" s="25">
        <f t="shared" si="0"/>
        <v>2.1584483890764897E-3</v>
      </c>
      <c r="L16" s="5"/>
      <c r="M16" s="6"/>
      <c r="N16" s="6"/>
      <c r="O16" s="6"/>
      <c r="P16" s="6"/>
      <c r="Q16" s="6"/>
      <c r="R16" s="6"/>
      <c r="S16" s="6"/>
    </row>
    <row r="17" spans="1:19" ht="15.75" thickBot="1" x14ac:dyDescent="0.3">
      <c r="A17" s="4" t="s">
        <v>40</v>
      </c>
      <c r="B17" s="4" t="s">
        <v>12</v>
      </c>
      <c r="C17" s="4">
        <v>101553</v>
      </c>
      <c r="D17" s="2" t="s">
        <v>56</v>
      </c>
      <c r="E17" s="4" t="s">
        <v>4</v>
      </c>
      <c r="F17" s="7">
        <v>2</v>
      </c>
      <c r="G17" s="8">
        <v>14.72</v>
      </c>
      <c r="H17" s="8">
        <f t="shared" ref="H17:H23" si="4">F17*G17</f>
        <v>29.44</v>
      </c>
      <c r="I17" s="8">
        <f t="shared" si="2"/>
        <v>7.8428160000000009</v>
      </c>
      <c r="J17" s="8">
        <f t="shared" ref="J17:J23" si="5">H17+I17</f>
        <v>37.282816000000004</v>
      </c>
      <c r="K17" s="25">
        <f t="shared" si="0"/>
        <v>8.0031134224700076E-4</v>
      </c>
      <c r="L17" s="19"/>
      <c r="M17" s="6"/>
      <c r="N17" s="6"/>
      <c r="O17" s="6"/>
      <c r="P17" s="6"/>
      <c r="Q17" s="6"/>
      <c r="R17" s="6"/>
      <c r="S17" s="6"/>
    </row>
    <row r="18" spans="1:19" ht="15.75" thickBot="1" x14ac:dyDescent="0.3">
      <c r="A18" s="4" t="s">
        <v>57</v>
      </c>
      <c r="B18" s="4" t="s">
        <v>24</v>
      </c>
      <c r="C18" s="4">
        <v>5044</v>
      </c>
      <c r="D18" s="2" t="s">
        <v>63</v>
      </c>
      <c r="E18" s="4" t="s">
        <v>4</v>
      </c>
      <c r="F18" s="7">
        <v>1</v>
      </c>
      <c r="G18" s="8">
        <v>1140.33</v>
      </c>
      <c r="H18" s="8">
        <f t="shared" si="4"/>
        <v>1140.33</v>
      </c>
      <c r="I18" s="8">
        <f t="shared" si="2"/>
        <v>303.78391199999999</v>
      </c>
      <c r="J18" s="8">
        <f t="shared" si="5"/>
        <v>1444.1139119999998</v>
      </c>
      <c r="K18" s="25">
        <f t="shared" si="0"/>
        <v>3.0999287802463388E-2</v>
      </c>
      <c r="L18" s="19"/>
      <c r="M18" s="6"/>
      <c r="N18" s="6"/>
      <c r="O18" s="6"/>
      <c r="P18" s="6"/>
      <c r="Q18" s="6"/>
      <c r="R18" s="6"/>
      <c r="S18" s="6"/>
    </row>
    <row r="19" spans="1:19" ht="15.75" thickBot="1" x14ac:dyDescent="0.3">
      <c r="A19" s="4" t="s">
        <v>58</v>
      </c>
      <c r="B19" s="4" t="s">
        <v>24</v>
      </c>
      <c r="C19" s="4">
        <v>5059</v>
      </c>
      <c r="D19" s="2" t="s">
        <v>64</v>
      </c>
      <c r="E19" s="4" t="s">
        <v>4</v>
      </c>
      <c r="F19" s="7">
        <v>4</v>
      </c>
      <c r="G19" s="8">
        <v>1363.7</v>
      </c>
      <c r="H19" s="8">
        <f t="shared" si="4"/>
        <v>5454.8</v>
      </c>
      <c r="I19" s="8">
        <f t="shared" si="2"/>
        <v>1453.1587200000001</v>
      </c>
      <c r="J19" s="8">
        <f t="shared" si="5"/>
        <v>6907.9587200000005</v>
      </c>
      <c r="K19" s="25">
        <f t="shared" si="0"/>
        <v>0.14828594801932538</v>
      </c>
      <c r="L19" s="19"/>
      <c r="M19" s="6"/>
      <c r="N19" s="6"/>
      <c r="O19" s="6"/>
      <c r="P19" s="6"/>
      <c r="Q19" s="6"/>
      <c r="R19" s="6"/>
      <c r="S19" s="6"/>
    </row>
    <row r="20" spans="1:19" ht="15.75" thickBot="1" x14ac:dyDescent="0.3">
      <c r="A20" s="4" t="s">
        <v>59</v>
      </c>
      <c r="B20" s="4" t="s">
        <v>24</v>
      </c>
      <c r="C20" s="4">
        <v>41197</v>
      </c>
      <c r="D20" s="2" t="s">
        <v>65</v>
      </c>
      <c r="E20" s="4" t="s">
        <v>4</v>
      </c>
      <c r="F20" s="7">
        <v>1</v>
      </c>
      <c r="G20" s="8">
        <v>1620.24</v>
      </c>
      <c r="H20" s="8">
        <f t="shared" si="4"/>
        <v>1620.24</v>
      </c>
      <c r="I20" s="8">
        <f t="shared" si="2"/>
        <v>431.63193600000005</v>
      </c>
      <c r="J20" s="8">
        <f t="shared" si="5"/>
        <v>2051.871936</v>
      </c>
      <c r="K20" s="25">
        <f t="shared" si="0"/>
        <v>4.4045395691653541E-2</v>
      </c>
      <c r="L20" s="19"/>
      <c r="M20" s="6"/>
      <c r="N20" s="6"/>
      <c r="O20" s="6"/>
      <c r="P20" s="6"/>
      <c r="Q20" s="6"/>
      <c r="R20" s="6"/>
      <c r="S20" s="6"/>
    </row>
    <row r="21" spans="1:19" ht="15.75" thickBot="1" x14ac:dyDescent="0.3">
      <c r="A21" s="4" t="s">
        <v>60</v>
      </c>
      <c r="B21" s="4" t="s">
        <v>12</v>
      </c>
      <c r="C21" s="4">
        <v>100600</v>
      </c>
      <c r="D21" s="2" t="s">
        <v>66</v>
      </c>
      <c r="E21" s="4" t="s">
        <v>4</v>
      </c>
      <c r="F21" s="7">
        <v>1</v>
      </c>
      <c r="G21" s="8">
        <v>627.12</v>
      </c>
      <c r="H21" s="8">
        <f t="shared" si="4"/>
        <v>627.12</v>
      </c>
      <c r="I21" s="8">
        <f t="shared" si="2"/>
        <v>167.06476800000002</v>
      </c>
      <c r="J21" s="8">
        <f t="shared" si="5"/>
        <v>794.18476800000008</v>
      </c>
      <c r="K21" s="25">
        <f t="shared" si="0"/>
        <v>1.7047936445310431E-2</v>
      </c>
      <c r="L21" s="19"/>
      <c r="M21" s="6"/>
      <c r="N21" s="6"/>
      <c r="O21" s="6"/>
      <c r="P21" s="6"/>
      <c r="Q21" s="6"/>
      <c r="R21" s="6"/>
      <c r="S21" s="6"/>
    </row>
    <row r="22" spans="1:19" ht="15.75" thickBot="1" x14ac:dyDescent="0.3">
      <c r="A22" s="4" t="s">
        <v>61</v>
      </c>
      <c r="B22" s="4" t="s">
        <v>12</v>
      </c>
      <c r="C22" s="4">
        <v>100601</v>
      </c>
      <c r="D22" s="2" t="s">
        <v>67</v>
      </c>
      <c r="E22" s="4" t="s">
        <v>4</v>
      </c>
      <c r="F22" s="7">
        <v>4</v>
      </c>
      <c r="G22" s="8">
        <v>798.72</v>
      </c>
      <c r="H22" s="8">
        <f t="shared" si="4"/>
        <v>3194.88</v>
      </c>
      <c r="I22" s="8">
        <f t="shared" si="2"/>
        <v>851.11603200000013</v>
      </c>
      <c r="J22" s="8">
        <f t="shared" si="5"/>
        <v>4045.996032</v>
      </c>
      <c r="K22" s="25">
        <f t="shared" si="0"/>
        <v>8.6851178706457116E-2</v>
      </c>
      <c r="L22" s="19"/>
      <c r="M22" s="6"/>
      <c r="N22" s="6"/>
      <c r="O22" s="6"/>
      <c r="P22" s="6"/>
      <c r="Q22" s="6"/>
      <c r="R22" s="6"/>
      <c r="S22" s="6"/>
    </row>
    <row r="23" spans="1:19" ht="15.75" thickBot="1" x14ac:dyDescent="0.3">
      <c r="A23" s="4" t="s">
        <v>62</v>
      </c>
      <c r="B23" s="4" t="s">
        <v>12</v>
      </c>
      <c r="C23" s="4">
        <v>100602</v>
      </c>
      <c r="D23" s="2" t="s">
        <v>68</v>
      </c>
      <c r="E23" s="4" t="s">
        <v>4</v>
      </c>
      <c r="F23" s="7">
        <v>1</v>
      </c>
      <c r="G23" s="8">
        <v>1012.77</v>
      </c>
      <c r="H23" s="8">
        <f t="shared" si="4"/>
        <v>1012.77</v>
      </c>
      <c r="I23" s="8">
        <f t="shared" si="2"/>
        <v>269.80192800000003</v>
      </c>
      <c r="J23" s="8">
        <f t="shared" si="5"/>
        <v>1282.5719280000001</v>
      </c>
      <c r="K23" s="25">
        <f t="shared" si="0"/>
        <v>2.7531634445906755E-2</v>
      </c>
      <c r="L23" s="19"/>
      <c r="M23" s="6"/>
      <c r="N23" s="6"/>
      <c r="O23" s="6"/>
      <c r="P23" s="6"/>
      <c r="Q23" s="6"/>
      <c r="R23" s="6"/>
      <c r="S23" s="6"/>
    </row>
    <row r="24" spans="1:19" ht="15.75" thickBot="1" x14ac:dyDescent="0.3">
      <c r="A24" s="4"/>
      <c r="B24" s="4"/>
      <c r="C24" s="4"/>
      <c r="D24" s="2"/>
      <c r="E24" s="4"/>
      <c r="F24" s="7"/>
      <c r="G24" s="8"/>
      <c r="H24" s="8"/>
      <c r="I24" s="8"/>
      <c r="J24" s="8"/>
      <c r="K24" s="25"/>
      <c r="L24" s="5"/>
      <c r="M24" s="6"/>
      <c r="N24" s="6"/>
      <c r="O24" s="6"/>
      <c r="P24" s="6"/>
      <c r="Q24" s="6"/>
      <c r="R24" s="6"/>
      <c r="S24" s="6"/>
    </row>
    <row r="25" spans="1:19" ht="15.75" thickBot="1" x14ac:dyDescent="0.3">
      <c r="A25" s="17">
        <v>2</v>
      </c>
      <c r="B25" s="26" t="s">
        <v>28</v>
      </c>
      <c r="C25" s="26"/>
      <c r="D25" s="26"/>
      <c r="E25" s="26"/>
      <c r="F25" s="26"/>
      <c r="G25" s="26"/>
      <c r="H25" s="18">
        <f>SUM(H26:H29)</f>
        <v>8746.65</v>
      </c>
      <c r="I25" s="18">
        <f>SUM(I26:I29)</f>
        <v>2330.1075600000004</v>
      </c>
      <c r="J25" s="18">
        <f>SUM(J26:J29)</f>
        <v>11076.75756</v>
      </c>
      <c r="K25" s="22">
        <f t="shared" si="0"/>
        <v>0.2377732065782856</v>
      </c>
      <c r="L25" s="5"/>
      <c r="M25" s="6"/>
      <c r="N25" s="6"/>
      <c r="O25" s="6"/>
      <c r="P25" s="6"/>
      <c r="Q25" s="6"/>
      <c r="R25" s="6"/>
      <c r="S25" s="6"/>
    </row>
    <row r="26" spans="1:19" ht="15.75" thickBot="1" x14ac:dyDescent="0.3">
      <c r="A26" s="4" t="s">
        <v>29</v>
      </c>
      <c r="B26" s="4" t="s">
        <v>12</v>
      </c>
      <c r="C26" s="4">
        <v>2706</v>
      </c>
      <c r="D26" s="2" t="s">
        <v>34</v>
      </c>
      <c r="E26" s="4" t="s">
        <v>32</v>
      </c>
      <c r="F26" s="7">
        <v>40</v>
      </c>
      <c r="G26" s="8">
        <v>124.83</v>
      </c>
      <c r="H26" s="8">
        <f>F26*G26</f>
        <v>4993.2</v>
      </c>
      <c r="I26" s="8">
        <f>H26*0.2664</f>
        <v>1330.18848</v>
      </c>
      <c r="J26" s="8">
        <f>H26+I26</f>
        <v>6323.3884799999996</v>
      </c>
      <c r="K26" s="25">
        <f t="shared" si="0"/>
        <v>0.13573758811507211</v>
      </c>
      <c r="L26" s="5"/>
      <c r="M26" s="6"/>
      <c r="N26" s="6"/>
      <c r="O26" s="6"/>
      <c r="P26" s="6"/>
      <c r="Q26" s="6"/>
      <c r="R26" s="6"/>
      <c r="S26" s="6"/>
    </row>
    <row r="27" spans="1:19" ht="15.75" thickBot="1" x14ac:dyDescent="0.3">
      <c r="A27" s="4" t="s">
        <v>30</v>
      </c>
      <c r="B27" s="4" t="s">
        <v>24</v>
      </c>
      <c r="C27" s="4">
        <v>2436</v>
      </c>
      <c r="D27" s="2" t="s">
        <v>33</v>
      </c>
      <c r="E27" s="4" t="s">
        <v>32</v>
      </c>
      <c r="F27" s="7">
        <v>60</v>
      </c>
      <c r="G27" s="8">
        <v>23.07</v>
      </c>
      <c r="H27" s="8">
        <f>F27*G27</f>
        <v>1384.2</v>
      </c>
      <c r="I27" s="8">
        <f t="shared" ref="I27:I29" si="6">H27*0.2664</f>
        <v>368.75088000000005</v>
      </c>
      <c r="J27" s="8">
        <f>H27+I27</f>
        <v>1752.9508800000001</v>
      </c>
      <c r="K27" s="25">
        <f t="shared" si="0"/>
        <v>3.7628769019643286E-2</v>
      </c>
      <c r="L27" s="5"/>
      <c r="M27" s="6"/>
      <c r="N27" s="6"/>
      <c r="O27" s="6"/>
      <c r="P27" s="6"/>
      <c r="Q27" s="6"/>
      <c r="R27" s="6"/>
      <c r="S27" s="6"/>
    </row>
    <row r="28" spans="1:19" ht="15.75" thickBot="1" x14ac:dyDescent="0.3">
      <c r="A28" s="4" t="s">
        <v>31</v>
      </c>
      <c r="B28" s="4" t="s">
        <v>24</v>
      </c>
      <c r="C28" s="4">
        <v>247</v>
      </c>
      <c r="D28" s="2" t="s">
        <v>35</v>
      </c>
      <c r="E28" s="4" t="s">
        <v>32</v>
      </c>
      <c r="F28" s="7">
        <v>60</v>
      </c>
      <c r="G28" s="8">
        <v>18.21</v>
      </c>
      <c r="H28" s="8">
        <f>F28*G28</f>
        <v>1092.6000000000001</v>
      </c>
      <c r="I28" s="8">
        <f t="shared" si="6"/>
        <v>291.06864000000007</v>
      </c>
      <c r="J28" s="8">
        <f>H28+I28</f>
        <v>1383.6686400000003</v>
      </c>
      <c r="K28" s="25">
        <f t="shared" si="0"/>
        <v>2.9701772165050037E-2</v>
      </c>
      <c r="L28" s="5"/>
      <c r="M28" s="6"/>
      <c r="N28" s="6"/>
      <c r="O28" s="6"/>
      <c r="P28" s="6"/>
      <c r="Q28" s="6"/>
      <c r="R28" s="6"/>
      <c r="S28" s="6"/>
    </row>
    <row r="29" spans="1:19" ht="15.75" thickBot="1" x14ac:dyDescent="0.3">
      <c r="A29" s="4" t="s">
        <v>36</v>
      </c>
      <c r="B29" s="4" t="s">
        <v>24</v>
      </c>
      <c r="C29" s="4">
        <v>4096</v>
      </c>
      <c r="D29" s="2" t="s">
        <v>37</v>
      </c>
      <c r="E29" s="4" t="s">
        <v>32</v>
      </c>
      <c r="F29" s="7">
        <v>45</v>
      </c>
      <c r="G29" s="8">
        <v>28.37</v>
      </c>
      <c r="H29" s="8">
        <f>F29*G29</f>
        <v>1276.6500000000001</v>
      </c>
      <c r="I29" s="8">
        <f t="shared" si="6"/>
        <v>340.09956000000005</v>
      </c>
      <c r="J29" s="8">
        <f>H29+I29</f>
        <v>1616.7495600000002</v>
      </c>
      <c r="K29" s="25">
        <f t="shared" si="0"/>
        <v>3.4705077278520159E-2</v>
      </c>
      <c r="L29" s="5"/>
      <c r="M29" s="6"/>
      <c r="N29" s="6"/>
      <c r="O29" s="6"/>
      <c r="P29" s="6"/>
      <c r="Q29" s="6"/>
      <c r="R29" s="6"/>
      <c r="S29" s="6"/>
    </row>
    <row r="30" spans="1:19" ht="15.75" thickBot="1" x14ac:dyDescent="0.3">
      <c r="A30" s="4"/>
      <c r="B30" s="4"/>
      <c r="C30" s="4"/>
      <c r="D30" s="2"/>
      <c r="E30" s="4"/>
      <c r="F30" s="7"/>
      <c r="G30" s="8"/>
      <c r="H30" s="8"/>
      <c r="I30" s="8"/>
      <c r="J30" s="8"/>
      <c r="K30" s="21"/>
      <c r="L30" s="5"/>
      <c r="M30" s="6"/>
      <c r="N30" s="6"/>
      <c r="O30" s="6"/>
      <c r="P30" s="6"/>
      <c r="Q30" s="6"/>
      <c r="R30" s="6"/>
      <c r="S30" s="6"/>
    </row>
    <row r="31" spans="1:19" ht="15.75" thickBot="1" x14ac:dyDescent="0.3">
      <c r="A31" s="27" t="s">
        <v>39</v>
      </c>
      <c r="B31" s="28"/>
      <c r="C31" s="28"/>
      <c r="D31" s="28"/>
      <c r="E31" s="28"/>
      <c r="F31" s="28"/>
      <c r="G31" s="28"/>
      <c r="H31" s="12">
        <f>H2+H25</f>
        <v>36785.68</v>
      </c>
      <c r="I31" s="12">
        <f>I2+I25</f>
        <v>9799.7051520000005</v>
      </c>
      <c r="J31" s="24">
        <f>J2+J25</f>
        <v>46585.385151999995</v>
      </c>
      <c r="K31" s="23">
        <f>J31/46585.39</f>
        <v>0.99999989593303817</v>
      </c>
      <c r="L31" s="5"/>
      <c r="M31" s="6"/>
      <c r="N31" s="6"/>
      <c r="O31" s="6"/>
      <c r="P31" s="6"/>
      <c r="Q31" s="6"/>
      <c r="R31" s="6"/>
      <c r="S31" s="6"/>
    </row>
    <row r="32" spans="1:19" x14ac:dyDescent="0.25">
      <c r="A32" s="4"/>
      <c r="B32" s="4"/>
      <c r="C32" s="4"/>
      <c r="D32" s="2"/>
      <c r="E32" s="4"/>
      <c r="F32" s="7"/>
      <c r="G32" s="8"/>
      <c r="H32" s="8"/>
      <c r="I32" s="8"/>
      <c r="J32" s="8"/>
      <c r="K32" s="19"/>
      <c r="L32" s="5"/>
      <c r="M32" s="6"/>
      <c r="N32" s="6"/>
      <c r="O32" s="6"/>
      <c r="P32" s="6"/>
      <c r="Q32" s="6"/>
      <c r="R32" s="6"/>
      <c r="S32" s="6"/>
    </row>
    <row r="33" spans="1:19" x14ac:dyDescent="0.25">
      <c r="A33" s="4"/>
      <c r="B33" s="4"/>
      <c r="C33" s="4"/>
      <c r="D33" s="2"/>
      <c r="E33" s="4"/>
      <c r="F33" s="7"/>
      <c r="G33" s="8"/>
      <c r="H33" s="8"/>
      <c r="I33" s="8"/>
      <c r="J33" s="8"/>
      <c r="K33" s="5"/>
      <c r="L33" s="5"/>
      <c r="M33" s="6"/>
      <c r="N33" s="6"/>
      <c r="O33" s="6"/>
      <c r="P33" s="6"/>
      <c r="Q33" s="6"/>
      <c r="R33" s="6"/>
      <c r="S33" s="6"/>
    </row>
    <row r="34" spans="1:19" x14ac:dyDescent="0.25">
      <c r="A34" s="4"/>
      <c r="B34" s="4"/>
      <c r="C34" s="4"/>
      <c r="D34" s="2"/>
      <c r="E34" s="4"/>
      <c r="F34" s="7"/>
      <c r="G34" s="8"/>
      <c r="H34" s="8"/>
      <c r="I34" s="8"/>
      <c r="J34" s="8"/>
      <c r="K34" s="5"/>
      <c r="L34" s="5"/>
      <c r="M34" s="6"/>
      <c r="N34" s="6"/>
      <c r="O34" s="6"/>
      <c r="P34" s="6"/>
      <c r="Q34" s="6"/>
      <c r="R34" s="6"/>
      <c r="S34" s="6"/>
    </row>
    <row r="35" spans="1:19" x14ac:dyDescent="0.25">
      <c r="A35" s="4"/>
      <c r="B35" s="4"/>
      <c r="C35" s="4"/>
      <c r="D35" s="2"/>
      <c r="E35" s="4"/>
      <c r="F35" s="7"/>
      <c r="G35" s="8"/>
      <c r="H35" s="8"/>
      <c r="I35" s="8"/>
      <c r="J35" s="8"/>
      <c r="K35" s="5"/>
      <c r="L35" s="5"/>
      <c r="M35" s="6"/>
      <c r="N35" s="6"/>
      <c r="O35" s="6"/>
      <c r="P35" s="6"/>
      <c r="Q35" s="6"/>
      <c r="R35" s="6"/>
      <c r="S35" s="6"/>
    </row>
    <row r="36" spans="1:19" x14ac:dyDescent="0.25">
      <c r="A36" s="4"/>
      <c r="B36" s="4"/>
      <c r="C36" s="4"/>
      <c r="D36" s="2"/>
      <c r="E36" s="4"/>
      <c r="F36" s="7"/>
      <c r="G36" s="8"/>
      <c r="H36" s="8"/>
      <c r="I36" s="8"/>
      <c r="J36" s="8"/>
      <c r="K36" s="5"/>
      <c r="L36" s="5"/>
      <c r="M36" s="6"/>
      <c r="N36" s="6"/>
      <c r="O36" s="6"/>
      <c r="P36" s="6"/>
      <c r="Q36" s="6"/>
      <c r="R36" s="6"/>
      <c r="S36" s="6"/>
    </row>
    <row r="37" spans="1:19" x14ac:dyDescent="0.25">
      <c r="A37" s="4"/>
      <c r="B37" s="4"/>
      <c r="C37" s="4"/>
      <c r="D37" s="2"/>
      <c r="E37" s="4"/>
      <c r="F37" s="7"/>
      <c r="G37" s="8"/>
      <c r="H37" s="8"/>
      <c r="I37" s="8"/>
      <c r="J37" s="8"/>
      <c r="K37" s="5"/>
      <c r="L37" s="5"/>
      <c r="M37" s="6"/>
      <c r="N37" s="6"/>
      <c r="O37" s="6"/>
      <c r="P37" s="6"/>
      <c r="Q37" s="6"/>
      <c r="R37" s="6"/>
      <c r="S37" s="6"/>
    </row>
    <row r="38" spans="1:19" x14ac:dyDescent="0.25">
      <c r="A38" s="5"/>
      <c r="B38" s="5"/>
      <c r="C38" s="5"/>
      <c r="D38" s="3"/>
      <c r="E38" s="5"/>
      <c r="F38" s="9"/>
      <c r="G38" s="10"/>
      <c r="H38" s="10"/>
      <c r="I38" s="10"/>
      <c r="J38" s="10"/>
      <c r="K38" s="5"/>
      <c r="L38" s="5"/>
      <c r="M38" s="6"/>
      <c r="N38" s="6"/>
      <c r="O38" s="6"/>
      <c r="P38" s="6"/>
      <c r="Q38" s="6"/>
      <c r="R38" s="6"/>
      <c r="S38" s="6"/>
    </row>
    <row r="39" spans="1:19" x14ac:dyDescent="0.25">
      <c r="A39" s="6"/>
      <c r="B39" s="6"/>
      <c r="C39" s="6"/>
      <c r="D39" s="3"/>
      <c r="E39" s="5"/>
      <c r="F39" s="9"/>
      <c r="G39" s="10"/>
      <c r="H39" s="10"/>
      <c r="I39" s="10"/>
      <c r="J39" s="10"/>
      <c r="K39" s="5"/>
      <c r="L39" s="5"/>
      <c r="M39" s="6"/>
      <c r="N39" s="6"/>
      <c r="O39" s="6"/>
      <c r="P39" s="6"/>
      <c r="Q39" s="6"/>
      <c r="R39" s="6"/>
      <c r="S39" s="6"/>
    </row>
    <row r="40" spans="1:19" x14ac:dyDescent="0.25">
      <c r="A40" s="6"/>
      <c r="B40" s="6"/>
      <c r="C40" s="6"/>
      <c r="D40" s="3"/>
      <c r="E40" s="5"/>
      <c r="F40" s="9"/>
      <c r="G40" s="10"/>
      <c r="H40" s="10"/>
      <c r="I40" s="10"/>
      <c r="J40" s="10"/>
      <c r="K40" s="5"/>
      <c r="L40" s="5"/>
      <c r="M40" s="6"/>
      <c r="N40" s="6"/>
      <c r="O40" s="6"/>
      <c r="P40" s="6"/>
      <c r="Q40" s="6"/>
      <c r="R40" s="6"/>
      <c r="S40" s="6"/>
    </row>
    <row r="41" spans="1:19" x14ac:dyDescent="0.25">
      <c r="A41" s="6"/>
      <c r="B41" s="6"/>
      <c r="C41" s="6"/>
      <c r="D41" s="3"/>
      <c r="E41" s="5"/>
      <c r="F41" s="9"/>
      <c r="G41" s="10"/>
      <c r="H41" s="10"/>
      <c r="I41" s="10"/>
      <c r="J41" s="10"/>
      <c r="K41" s="5"/>
      <c r="L41" s="5"/>
      <c r="M41" s="6"/>
      <c r="N41" s="6"/>
      <c r="O41" s="6"/>
      <c r="P41" s="6"/>
      <c r="Q41" s="6"/>
      <c r="R41" s="6"/>
      <c r="S41" s="6"/>
    </row>
    <row r="42" spans="1:19" x14ac:dyDescent="0.25">
      <c r="A42" s="6"/>
      <c r="B42" s="6"/>
      <c r="C42" s="6"/>
      <c r="D42" s="3"/>
      <c r="E42" s="5"/>
      <c r="F42" s="9"/>
      <c r="G42" s="10"/>
      <c r="H42" s="10"/>
      <c r="I42" s="10"/>
      <c r="J42" s="10"/>
      <c r="K42" s="5"/>
      <c r="L42" s="5"/>
      <c r="M42" s="6"/>
      <c r="N42" s="6"/>
      <c r="O42" s="6"/>
      <c r="P42" s="6"/>
      <c r="Q42" s="6"/>
      <c r="R42" s="6"/>
      <c r="S42" s="6"/>
    </row>
    <row r="43" spans="1:19" x14ac:dyDescent="0.25">
      <c r="A43" s="6"/>
      <c r="B43" s="6"/>
      <c r="C43" s="6"/>
      <c r="D43" s="3"/>
      <c r="E43" s="5"/>
      <c r="F43" s="9"/>
      <c r="G43" s="10"/>
      <c r="H43" s="10"/>
      <c r="I43" s="10"/>
      <c r="J43" s="10"/>
      <c r="K43" s="5"/>
      <c r="L43" s="5"/>
      <c r="M43" s="6"/>
      <c r="N43" s="6"/>
      <c r="O43" s="6"/>
      <c r="P43" s="6"/>
      <c r="Q43" s="6"/>
      <c r="R43" s="6"/>
      <c r="S43" s="6"/>
    </row>
    <row r="44" spans="1:19" x14ac:dyDescent="0.25">
      <c r="A44" s="6"/>
      <c r="B44" s="6"/>
      <c r="C44" s="6"/>
      <c r="D44" s="3"/>
      <c r="E44" s="5"/>
      <c r="F44" s="9"/>
      <c r="G44" s="10"/>
      <c r="H44" s="10"/>
      <c r="I44" s="10"/>
      <c r="J44" s="10"/>
      <c r="K44" s="5"/>
      <c r="L44" s="5"/>
      <c r="M44" s="6"/>
      <c r="N44" s="6"/>
      <c r="O44" s="6"/>
      <c r="P44" s="6"/>
      <c r="Q44" s="6"/>
      <c r="R44" s="6"/>
      <c r="S44" s="6"/>
    </row>
    <row r="45" spans="1:19" x14ac:dyDescent="0.25">
      <c r="A45" s="6"/>
      <c r="B45" s="6"/>
      <c r="C45" s="6"/>
      <c r="D45" s="3"/>
      <c r="E45" s="5"/>
      <c r="F45" s="9"/>
      <c r="G45" s="10"/>
      <c r="H45" s="10"/>
      <c r="I45" s="10"/>
      <c r="J45" s="10"/>
      <c r="K45" s="5"/>
      <c r="L45" s="5"/>
      <c r="M45" s="6"/>
      <c r="N45" s="6"/>
      <c r="O45" s="6"/>
      <c r="P45" s="6"/>
      <c r="Q45" s="6"/>
      <c r="R45" s="6"/>
      <c r="S45" s="6"/>
    </row>
    <row r="46" spans="1:19" x14ac:dyDescent="0.25">
      <c r="A46" s="6"/>
      <c r="B46" s="6"/>
      <c r="C46" s="6"/>
      <c r="D46" s="3"/>
      <c r="E46" s="5"/>
      <c r="F46" s="9"/>
      <c r="G46" s="10"/>
      <c r="H46" s="10"/>
      <c r="I46" s="10"/>
      <c r="J46" s="10"/>
      <c r="K46" s="5"/>
      <c r="L46" s="5"/>
      <c r="M46" s="6"/>
      <c r="N46" s="6"/>
      <c r="O46" s="6"/>
      <c r="P46" s="6"/>
      <c r="Q46" s="6"/>
      <c r="R46" s="6"/>
      <c r="S46" s="6"/>
    </row>
    <row r="47" spans="1:19" x14ac:dyDescent="0.25">
      <c r="A47" s="6"/>
      <c r="B47" s="6"/>
      <c r="C47" s="6"/>
      <c r="D47" s="3"/>
      <c r="E47" s="5"/>
      <c r="F47" s="9"/>
      <c r="G47" s="10"/>
      <c r="H47" s="10"/>
      <c r="I47" s="10"/>
      <c r="J47" s="10"/>
      <c r="K47" s="5"/>
      <c r="L47" s="5"/>
      <c r="M47" s="6"/>
      <c r="N47" s="6"/>
      <c r="O47" s="6"/>
      <c r="P47" s="6"/>
      <c r="Q47" s="6"/>
      <c r="R47" s="6"/>
      <c r="S47" s="6"/>
    </row>
    <row r="48" spans="1:19" x14ac:dyDescent="0.25">
      <c r="A48" s="6"/>
      <c r="B48" s="6"/>
      <c r="C48" s="6"/>
      <c r="D48" s="3"/>
      <c r="E48" s="5"/>
      <c r="F48" s="9"/>
      <c r="G48" s="10"/>
      <c r="H48" s="10"/>
      <c r="I48" s="10"/>
      <c r="J48" s="10"/>
      <c r="K48" s="5"/>
      <c r="L48" s="5"/>
      <c r="M48" s="6"/>
      <c r="N48" s="6"/>
      <c r="O48" s="6"/>
      <c r="P48" s="6"/>
      <c r="Q48" s="6"/>
      <c r="R48" s="6"/>
      <c r="S48" s="6"/>
    </row>
    <row r="49" spans="1:19" x14ac:dyDescent="0.25">
      <c r="A49" s="6"/>
      <c r="B49" s="6"/>
      <c r="C49" s="6"/>
      <c r="D49" s="3"/>
      <c r="E49" s="5"/>
      <c r="F49" s="9"/>
      <c r="G49" s="10"/>
      <c r="H49" s="10"/>
      <c r="I49" s="10"/>
      <c r="J49" s="10"/>
      <c r="K49" s="5"/>
      <c r="L49" s="5"/>
      <c r="M49" s="6"/>
      <c r="N49" s="6"/>
      <c r="O49" s="6"/>
      <c r="P49" s="6"/>
      <c r="Q49" s="6"/>
      <c r="R49" s="6"/>
      <c r="S49" s="6"/>
    </row>
    <row r="50" spans="1:19" x14ac:dyDescent="0.25">
      <c r="A50" s="6"/>
      <c r="B50" s="6"/>
      <c r="C50" s="6"/>
      <c r="D50" s="3"/>
      <c r="E50" s="5"/>
      <c r="F50" s="9"/>
      <c r="G50" s="10"/>
      <c r="H50" s="10"/>
      <c r="I50" s="10"/>
      <c r="J50" s="10"/>
      <c r="K50" s="5"/>
      <c r="L50" s="5"/>
      <c r="M50" s="6"/>
      <c r="N50" s="6"/>
      <c r="O50" s="6"/>
      <c r="P50" s="6"/>
      <c r="Q50" s="6"/>
      <c r="R50" s="6"/>
      <c r="S50" s="6"/>
    </row>
    <row r="51" spans="1:19" x14ac:dyDescent="0.25">
      <c r="A51" s="6"/>
      <c r="B51" s="6"/>
      <c r="C51" s="6"/>
      <c r="D51" s="3"/>
      <c r="E51" s="5"/>
      <c r="F51" s="9"/>
      <c r="G51" s="10"/>
      <c r="H51" s="10"/>
      <c r="I51" s="10"/>
      <c r="J51" s="10"/>
      <c r="K51" s="5"/>
      <c r="L51" s="5"/>
      <c r="M51" s="6"/>
      <c r="N51" s="6"/>
      <c r="O51" s="6"/>
      <c r="P51" s="6"/>
      <c r="Q51" s="6"/>
      <c r="R51" s="6"/>
      <c r="S51" s="6"/>
    </row>
    <row r="52" spans="1:19" x14ac:dyDescent="0.25">
      <c r="A52" s="6"/>
      <c r="B52" s="6"/>
      <c r="C52" s="6"/>
      <c r="D52" s="3"/>
      <c r="E52" s="5"/>
      <c r="F52" s="9"/>
      <c r="G52" s="10"/>
      <c r="H52" s="10"/>
      <c r="I52" s="10"/>
      <c r="J52" s="10"/>
      <c r="K52" s="5"/>
      <c r="L52" s="5"/>
      <c r="M52" s="6"/>
      <c r="N52" s="6"/>
      <c r="O52" s="6"/>
      <c r="P52" s="6"/>
      <c r="Q52" s="6"/>
      <c r="R52" s="6"/>
      <c r="S52" s="6"/>
    </row>
    <row r="53" spans="1:19" x14ac:dyDescent="0.25">
      <c r="A53" s="6"/>
      <c r="B53" s="6"/>
      <c r="C53" s="6"/>
      <c r="D53" s="3"/>
      <c r="E53" s="5"/>
      <c r="F53" s="9"/>
      <c r="G53" s="10"/>
      <c r="H53" s="10"/>
      <c r="I53" s="10"/>
      <c r="J53" s="10"/>
      <c r="K53" s="5"/>
      <c r="L53" s="5"/>
      <c r="M53" s="6"/>
      <c r="N53" s="6"/>
      <c r="O53" s="6"/>
      <c r="P53" s="6"/>
      <c r="Q53" s="6"/>
      <c r="R53" s="6"/>
      <c r="S53" s="6"/>
    </row>
    <row r="54" spans="1:19" x14ac:dyDescent="0.25">
      <c r="A54" s="6"/>
      <c r="B54" s="6"/>
      <c r="C54" s="6"/>
      <c r="D54" s="3"/>
      <c r="E54" s="5"/>
      <c r="F54" s="9"/>
      <c r="G54" s="10"/>
      <c r="H54" s="10"/>
      <c r="I54" s="10"/>
      <c r="J54" s="10"/>
      <c r="K54" s="5"/>
      <c r="L54" s="5"/>
      <c r="M54" s="6"/>
      <c r="N54" s="6"/>
      <c r="O54" s="6"/>
      <c r="P54" s="6"/>
      <c r="Q54" s="6"/>
      <c r="R54" s="6"/>
      <c r="S54" s="6"/>
    </row>
    <row r="55" spans="1:19" x14ac:dyDescent="0.25">
      <c r="A55" s="6"/>
      <c r="B55" s="6"/>
      <c r="C55" s="6"/>
      <c r="D55" s="3"/>
      <c r="E55" s="5"/>
      <c r="F55" s="9"/>
      <c r="G55" s="10"/>
      <c r="H55" s="10"/>
      <c r="I55" s="10"/>
      <c r="J55" s="10"/>
      <c r="K55" s="5"/>
      <c r="L55" s="5"/>
      <c r="M55" s="6"/>
      <c r="N55" s="6"/>
      <c r="O55" s="6"/>
      <c r="P55" s="6"/>
      <c r="Q55" s="6"/>
      <c r="R55" s="6"/>
      <c r="S55" s="6"/>
    </row>
    <row r="56" spans="1:19" x14ac:dyDescent="0.25">
      <c r="A56" s="6"/>
      <c r="B56" s="6"/>
      <c r="C56" s="6"/>
      <c r="D56" s="3"/>
      <c r="E56" s="5"/>
      <c r="F56" s="9"/>
      <c r="G56" s="10"/>
      <c r="H56" s="10"/>
      <c r="I56" s="10"/>
      <c r="J56" s="10"/>
      <c r="K56" s="5"/>
      <c r="L56" s="5"/>
      <c r="M56" s="6"/>
      <c r="N56" s="6"/>
      <c r="O56" s="6"/>
      <c r="P56" s="6"/>
      <c r="Q56" s="6"/>
      <c r="R56" s="6"/>
      <c r="S56" s="6"/>
    </row>
    <row r="57" spans="1:19" x14ac:dyDescent="0.25">
      <c r="A57" s="6"/>
      <c r="B57" s="6"/>
      <c r="C57" s="6"/>
      <c r="D57" s="3"/>
      <c r="E57" s="5"/>
      <c r="F57" s="9"/>
      <c r="G57" s="10"/>
      <c r="H57" s="10"/>
      <c r="I57" s="10"/>
      <c r="J57" s="10"/>
      <c r="K57" s="5"/>
      <c r="L57" s="5"/>
      <c r="M57" s="6"/>
      <c r="N57" s="6"/>
      <c r="O57" s="6"/>
      <c r="P57" s="6"/>
      <c r="Q57" s="6"/>
      <c r="R57" s="6"/>
      <c r="S57" s="6"/>
    </row>
    <row r="58" spans="1:19" x14ac:dyDescent="0.25">
      <c r="A58" s="6"/>
      <c r="B58" s="6"/>
      <c r="C58" s="6"/>
      <c r="D58" s="3"/>
      <c r="E58" s="5"/>
      <c r="F58" s="9"/>
      <c r="G58" s="10"/>
      <c r="H58" s="10"/>
      <c r="I58" s="10"/>
      <c r="J58" s="10"/>
      <c r="K58" s="5"/>
      <c r="L58" s="5"/>
      <c r="M58" s="6"/>
      <c r="N58" s="6"/>
      <c r="O58" s="6"/>
      <c r="P58" s="6"/>
      <c r="Q58" s="6"/>
      <c r="R58" s="6"/>
      <c r="S58" s="6"/>
    </row>
    <row r="59" spans="1:19" x14ac:dyDescent="0.25">
      <c r="A59" s="6"/>
      <c r="B59" s="6"/>
      <c r="C59" s="6"/>
      <c r="D59" s="3"/>
      <c r="E59" s="5"/>
      <c r="F59" s="9"/>
      <c r="G59" s="10"/>
      <c r="H59" s="10"/>
      <c r="I59" s="10"/>
      <c r="J59" s="10"/>
      <c r="K59" s="5"/>
      <c r="L59" s="5"/>
      <c r="M59" s="6"/>
      <c r="N59" s="6"/>
      <c r="O59" s="6"/>
      <c r="P59" s="6"/>
      <c r="Q59" s="6"/>
      <c r="R59" s="6"/>
      <c r="S59" s="6"/>
    </row>
    <row r="60" spans="1:19" x14ac:dyDescent="0.25">
      <c r="A60" s="6"/>
      <c r="B60" s="6"/>
      <c r="C60" s="6"/>
      <c r="D60" s="3"/>
      <c r="E60" s="5"/>
      <c r="F60" s="9"/>
      <c r="G60" s="10"/>
      <c r="H60" s="10"/>
      <c r="I60" s="10"/>
      <c r="J60" s="10"/>
      <c r="K60" s="5"/>
      <c r="L60" s="5"/>
      <c r="M60" s="6"/>
      <c r="N60" s="6"/>
      <c r="O60" s="6"/>
      <c r="P60" s="6"/>
      <c r="Q60" s="6"/>
      <c r="R60" s="6"/>
      <c r="S60" s="6"/>
    </row>
    <row r="61" spans="1:19" x14ac:dyDescent="0.25">
      <c r="A61" s="6"/>
      <c r="B61" s="6"/>
      <c r="C61" s="6"/>
      <c r="D61" s="3"/>
      <c r="E61" s="5"/>
      <c r="F61" s="9"/>
      <c r="G61" s="10"/>
      <c r="H61" s="10"/>
      <c r="I61" s="10"/>
      <c r="J61" s="10"/>
      <c r="K61" s="5"/>
      <c r="L61" s="5"/>
      <c r="M61" s="6"/>
      <c r="N61" s="6"/>
      <c r="O61" s="6"/>
      <c r="P61" s="6"/>
      <c r="Q61" s="6"/>
      <c r="R61" s="6"/>
      <c r="S61" s="6"/>
    </row>
    <row r="62" spans="1:19" x14ac:dyDescent="0.25">
      <c r="A62" s="6"/>
      <c r="B62" s="6"/>
      <c r="C62" s="6"/>
      <c r="D62" s="3"/>
      <c r="E62" s="5"/>
      <c r="F62" s="9"/>
      <c r="G62" s="10"/>
      <c r="H62" s="10"/>
      <c r="I62" s="10"/>
      <c r="J62" s="10"/>
      <c r="K62" s="5"/>
      <c r="L62" s="5"/>
      <c r="M62" s="6"/>
      <c r="N62" s="6"/>
      <c r="O62" s="6"/>
      <c r="P62" s="6"/>
      <c r="Q62" s="6"/>
      <c r="R62" s="6"/>
      <c r="S62" s="6"/>
    </row>
    <row r="63" spans="1:19" x14ac:dyDescent="0.25">
      <c r="A63" s="6"/>
      <c r="B63" s="6"/>
      <c r="C63" s="6"/>
      <c r="D63" s="3"/>
      <c r="E63" s="5"/>
      <c r="F63" s="9"/>
      <c r="G63" s="5"/>
      <c r="H63" s="5"/>
      <c r="I63" s="5"/>
      <c r="J63" s="5"/>
      <c r="K63" s="5"/>
      <c r="L63" s="5"/>
      <c r="M63" s="6"/>
      <c r="N63" s="6"/>
      <c r="O63" s="6"/>
      <c r="P63" s="6"/>
      <c r="Q63" s="6"/>
      <c r="R63" s="6"/>
      <c r="S63" s="6"/>
    </row>
    <row r="64" spans="1:19" x14ac:dyDescent="0.25">
      <c r="A64" s="6"/>
      <c r="B64" s="6"/>
      <c r="C64" s="6"/>
      <c r="D64" s="3"/>
      <c r="E64" s="5"/>
      <c r="F64" s="9"/>
      <c r="G64" s="5"/>
      <c r="H64" s="5"/>
      <c r="I64" s="5"/>
      <c r="J64" s="5"/>
      <c r="K64" s="5"/>
      <c r="L64" s="5"/>
      <c r="M64" s="6"/>
      <c r="N64" s="6"/>
      <c r="O64" s="6"/>
      <c r="P64" s="6"/>
      <c r="Q64" s="6"/>
      <c r="R64" s="6"/>
      <c r="S64" s="6"/>
    </row>
    <row r="65" spans="1:19" x14ac:dyDescent="0.25">
      <c r="A65" s="6"/>
      <c r="B65" s="6"/>
      <c r="C65" s="6"/>
      <c r="D65" s="3"/>
      <c r="E65" s="6"/>
      <c r="F65" s="11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</row>
    <row r="66" spans="1:19" x14ac:dyDescent="0.25">
      <c r="A66" s="6"/>
      <c r="B66" s="6"/>
      <c r="C66" s="6"/>
      <c r="D66" s="3"/>
      <c r="E66" s="6"/>
      <c r="F66" s="11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</row>
    <row r="67" spans="1:19" x14ac:dyDescent="0.25">
      <c r="A67" s="6"/>
      <c r="B67" s="6"/>
      <c r="C67" s="6"/>
      <c r="D67" s="3"/>
      <c r="E67" s="6"/>
      <c r="F67" s="11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x14ac:dyDescent="0.25">
      <c r="A68" s="6"/>
      <c r="B68" s="6"/>
      <c r="C68" s="6"/>
      <c r="D68" s="3"/>
      <c r="E68" s="6"/>
      <c r="F68" s="11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</row>
    <row r="69" spans="1:19" x14ac:dyDescent="0.25">
      <c r="A69" s="6"/>
      <c r="B69" s="6"/>
      <c r="C69" s="6"/>
      <c r="D69" s="3"/>
      <c r="E69" s="6"/>
      <c r="F69" s="11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 spans="1:19" x14ac:dyDescent="0.25">
      <c r="A70" s="6"/>
      <c r="B70" s="6"/>
      <c r="C70" s="6"/>
      <c r="D70" s="3"/>
      <c r="E70" s="6"/>
      <c r="F70" s="11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 spans="1:19" x14ac:dyDescent="0.25">
      <c r="A71" s="6"/>
      <c r="B71" s="6"/>
      <c r="C71" s="6"/>
      <c r="D71" s="3"/>
      <c r="E71" s="6"/>
      <c r="F71" s="11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</row>
    <row r="72" spans="1:19" x14ac:dyDescent="0.25">
      <c r="A72" s="6"/>
      <c r="B72" s="6"/>
      <c r="C72" s="6"/>
      <c r="D72" s="3"/>
      <c r="E72" s="6"/>
      <c r="F72" s="11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 spans="1:19" x14ac:dyDescent="0.25">
      <c r="D73" s="3"/>
      <c r="E73" s="6"/>
      <c r="F73" s="11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</row>
    <row r="74" spans="1:19" x14ac:dyDescent="0.25">
      <c r="D74" s="3"/>
      <c r="E74" s="6"/>
      <c r="F74" s="11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</row>
    <row r="75" spans="1:19" x14ac:dyDescent="0.25">
      <c r="E75" s="6"/>
      <c r="F75" s="11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</row>
    <row r="76" spans="1:19" x14ac:dyDescent="0.25">
      <c r="E76" s="6"/>
      <c r="F76" s="11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 spans="1:19" x14ac:dyDescent="0.25">
      <c r="E77" s="6"/>
      <c r="F77" s="11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</row>
    <row r="78" spans="1:19" x14ac:dyDescent="0.25">
      <c r="E78" s="6"/>
      <c r="F78" s="11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</row>
    <row r="79" spans="1:19" x14ac:dyDescent="0.25">
      <c r="F79" s="1"/>
    </row>
    <row r="80" spans="1:19" x14ac:dyDescent="0.25">
      <c r="F80" s="1"/>
    </row>
  </sheetData>
  <mergeCells count="3">
    <mergeCell ref="B2:G2"/>
    <mergeCell ref="B25:G25"/>
    <mergeCell ref="A31:G3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cp:lastPrinted>2023-12-26T20:01:10Z</cp:lastPrinted>
  <dcterms:created xsi:type="dcterms:W3CDTF">2015-06-05T18:19:34Z</dcterms:created>
  <dcterms:modified xsi:type="dcterms:W3CDTF">2025-03-13T14:01:33Z</dcterms:modified>
</cp:coreProperties>
</file>