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RAQUEL\Orçamento\Orçamento 2026\ANEXOS\ANEXOS PÓS EMENDAS\"/>
    </mc:Choice>
  </mc:AlternateContent>
  <bookViews>
    <workbookView xWindow="0" yWindow="0" windowWidth="28800" windowHeight="11610" firstSheet="6" activeTab="10"/>
  </bookViews>
  <sheets>
    <sheet name="EVOLUÇÃO DA RECEITA" sheetId="4" r:id="rId1"/>
    <sheet name="METODOLOGIA DE CÁLCULO" sheetId="5" r:id="rId2"/>
    <sheet name="DEM EST E COMPENS DA RENÚNCIA" sheetId="1" r:id="rId3"/>
    <sheet name="RECEITA E DESPESA POR GRUPO" sheetId="6" r:id="rId4"/>
    <sheet name="RECEITA E DESPESA FUNDO" sheetId="8" r:id="rId5"/>
    <sheet name="FUNDO DE SAUDE" sheetId="17" r:id="rId6"/>
    <sheet name="METAS FISCAIS" sheetId="3" r:id="rId7"/>
    <sheet name="PESSOAL RCL" sheetId="9" r:id="rId8"/>
    <sheet name="MARGEM DE EXPANSÃO" sheetId="2" r:id="rId9"/>
    <sheet name="MDE + FUNDEB" sheetId="14" r:id="rId10"/>
    <sheet name="ASPS" sheetId="12" r:id="rId11"/>
    <sheet name="OP CRÉDITO" sheetId="13" r:id="rId12"/>
    <sheet name="29-A RREA LEGISLATIVO" sheetId="16" r:id="rId1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" i="12" l="1"/>
  <c r="D8" i="12"/>
  <c r="D7" i="12"/>
  <c r="D6" i="12"/>
  <c r="D5" i="12"/>
  <c r="D4" i="12"/>
  <c r="D3" i="12"/>
  <c r="F12" i="12"/>
  <c r="C11" i="17" l="1"/>
  <c r="C23" i="17" l="1"/>
  <c r="C19" i="17"/>
  <c r="F13" i="17"/>
  <c r="C13" i="17"/>
  <c r="F4" i="17"/>
  <c r="C4" i="17"/>
  <c r="F28" i="17" l="1"/>
  <c r="C29" i="17"/>
  <c r="F3" i="4"/>
  <c r="D7" i="1"/>
  <c r="M24" i="16"/>
  <c r="M23" i="16"/>
  <c r="C17" i="16"/>
  <c r="C22" i="16" s="1"/>
  <c r="C25" i="16" s="1"/>
  <c r="C26" i="16" s="1"/>
  <c r="E10" i="13"/>
  <c r="C10" i="13"/>
  <c r="F13" i="12"/>
  <c r="C13" i="12"/>
  <c r="D9" i="12"/>
  <c r="F24" i="14"/>
  <c r="C14" i="9"/>
  <c r="C16" i="9" s="1"/>
  <c r="C18" i="9" s="1"/>
  <c r="C24" i="3"/>
  <c r="B24" i="3"/>
  <c r="C16" i="3"/>
  <c r="B16" i="3"/>
  <c r="C8" i="3"/>
  <c r="B8" i="3"/>
  <c r="F28" i="8"/>
  <c r="F13" i="8"/>
  <c r="F4" i="8"/>
  <c r="C29" i="8"/>
  <c r="C23" i="8"/>
  <c r="C19" i="8"/>
  <c r="C13" i="8"/>
  <c r="C4" i="8"/>
  <c r="E43" i="6"/>
  <c r="D43" i="6"/>
  <c r="C43" i="6"/>
  <c r="E42" i="6"/>
  <c r="E41" i="6"/>
  <c r="E39" i="6"/>
  <c r="E40" i="6"/>
  <c r="E38" i="6"/>
  <c r="D37" i="6"/>
  <c r="C37" i="6"/>
  <c r="E35" i="6"/>
  <c r="E36" i="6"/>
  <c r="E34" i="6"/>
  <c r="D33" i="6"/>
  <c r="C33" i="6"/>
  <c r="D28" i="6"/>
  <c r="E27" i="6"/>
  <c r="E25" i="6"/>
  <c r="E26" i="6"/>
  <c r="E24" i="6"/>
  <c r="D23" i="6"/>
  <c r="C23" i="6"/>
  <c r="E21" i="6"/>
  <c r="E22" i="6"/>
  <c r="E20" i="6"/>
  <c r="D19" i="6"/>
  <c r="C19" i="6"/>
  <c r="E15" i="6"/>
  <c r="E16" i="6"/>
  <c r="E17" i="6"/>
  <c r="E18" i="6"/>
  <c r="E14" i="6"/>
  <c r="E6" i="6"/>
  <c r="E7" i="6"/>
  <c r="E8" i="6"/>
  <c r="E9" i="6"/>
  <c r="E10" i="6"/>
  <c r="E11" i="6"/>
  <c r="E12" i="6"/>
  <c r="E5" i="6"/>
  <c r="D13" i="6"/>
  <c r="C13" i="6"/>
  <c r="D4" i="6"/>
  <c r="C4" i="6"/>
  <c r="C28" i="6" s="1"/>
  <c r="E28" i="6" s="1"/>
  <c r="D27" i="4"/>
  <c r="E27" i="4"/>
  <c r="F27" i="4"/>
  <c r="G27" i="4"/>
  <c r="I27" i="4"/>
  <c r="C27" i="4"/>
  <c r="D22" i="4"/>
  <c r="E22" i="4"/>
  <c r="F22" i="4"/>
  <c r="G22" i="4"/>
  <c r="H22" i="4"/>
  <c r="I22" i="4"/>
  <c r="C22" i="4"/>
  <c r="D18" i="4"/>
  <c r="E18" i="4"/>
  <c r="F18" i="4"/>
  <c r="G18" i="4"/>
  <c r="H18" i="4"/>
  <c r="I18" i="4"/>
  <c r="C18" i="4"/>
  <c r="D12" i="4"/>
  <c r="E12" i="4"/>
  <c r="F12" i="4"/>
  <c r="G12" i="4"/>
  <c r="H12" i="4"/>
  <c r="I12" i="4"/>
  <c r="C12" i="4"/>
  <c r="G3" i="4"/>
  <c r="H3" i="4"/>
  <c r="H27" i="4" s="1"/>
  <c r="I3" i="4"/>
  <c r="E3" i="4"/>
  <c r="D3" i="4"/>
  <c r="C3" i="4"/>
  <c r="C24" i="14"/>
  <c r="C22" i="14"/>
  <c r="C20" i="14"/>
  <c r="C7" i="14"/>
  <c r="C5" i="14"/>
  <c r="B10" i="2"/>
  <c r="B7" i="2"/>
  <c r="B3" i="2"/>
  <c r="M22" i="16" l="1"/>
  <c r="D34" i="9"/>
  <c r="C34" i="9"/>
  <c r="E37" i="6"/>
  <c r="E33" i="6"/>
  <c r="E19" i="6"/>
  <c r="E4" i="6"/>
  <c r="E23" i="6"/>
  <c r="E13" i="6"/>
</calcChain>
</file>

<file path=xl/sharedStrings.xml><?xml version="1.0" encoding="utf-8"?>
<sst xmlns="http://schemas.openxmlformats.org/spreadsheetml/2006/main" count="526" uniqueCount="304">
  <si>
    <r>
      <t xml:space="preserve">MUNICÍPIO DE </t>
    </r>
    <r>
      <rPr>
        <b/>
        <u/>
        <sz val="12"/>
        <rFont val="Calibri"/>
        <family val="2"/>
        <scheme val="minor"/>
      </rPr>
      <t>                                </t>
    </r>
    <r>
      <rPr>
        <b/>
        <sz val="12"/>
        <rFont val="Calibri"/>
        <family val="2"/>
        <scheme val="minor"/>
      </rPr>
      <t>LEI ORÇAMENTÁRIA ANUAL PARA 20</t>
    </r>
    <r>
      <rPr>
        <b/>
        <u/>
        <sz val="12"/>
        <rFont val="Calibri"/>
        <family val="2"/>
        <scheme val="minor"/>
      </rPr>
      <t xml:space="preserve">     
</t>
    </r>
    <r>
      <rPr>
        <b/>
        <sz val="12"/>
        <rFont val="Calibri"/>
        <family val="2"/>
        <scheme val="minor"/>
      </rPr>
      <t>DEMONSTRATIVO DA EVOLUÇÃO DA RECEITA POR ORIGEM
(LRF art. 12 e Lei nº 4.320/64, art. 22, III)</t>
    </r>
  </si>
  <si>
    <t>Código da Receita</t>
  </si>
  <si>
    <t>Especificação</t>
  </si>
  <si>
    <t>Arrecadada 2022</t>
  </si>
  <si>
    <t>Arrecadada 2023</t>
  </si>
  <si>
    <t>Arrecadada 2024</t>
  </si>
  <si>
    <t>Estimada 2025</t>
  </si>
  <si>
    <t>Projetado 2026</t>
  </si>
  <si>
    <t>Projetado 2027</t>
  </si>
  <si>
    <t>Projetado 2028</t>
  </si>
  <si>
    <t>RECEITAS CORRENTES (A)</t>
  </si>
  <si>
    <t>1.1.0.0.0.00.0.0.00</t>
  </si>
  <si>
    <r>
      <rPr>
        <sz val="12"/>
        <rFont val="Calibri"/>
        <family val="2"/>
        <scheme val="minor"/>
      </rPr>
      <t>Impostos,     Taxas     e
Contr.de Melhoria</t>
    </r>
  </si>
  <si>
    <t>1.2.0.0.0.00.0.0.00</t>
  </si>
  <si>
    <t>Rec. Contribuições</t>
  </si>
  <si>
    <t>1.3.0.0.0.00.0.0.00</t>
  </si>
  <si>
    <t>Rec. Patrimonial</t>
  </si>
  <si>
    <t>1.4.0.0.0.00.0.0.00</t>
  </si>
  <si>
    <t>Rec. Agropecuária</t>
  </si>
  <si>
    <t>1.5.0.0.0.00.0.0.00</t>
  </si>
  <si>
    <t>Rec. Industriais</t>
  </si>
  <si>
    <t>1.6.0.0.0.00.0.0.00</t>
  </si>
  <si>
    <t>Rec. Serviços</t>
  </si>
  <si>
    <t>1.7.0.0.0.00.0.0.00</t>
  </si>
  <si>
    <t>Transf. Correntes</t>
  </si>
  <si>
    <t>1.9.0.0.0.00.0.0.00</t>
  </si>
  <si>
    <t>Outras Rec. Corr.</t>
  </si>
  <si>
    <t>RECEITAS DE CAPITAL (B)</t>
  </si>
  <si>
    <t>2.1.0.0.00.0.0.00</t>
  </si>
  <si>
    <t>Oper. De Crédito</t>
  </si>
  <si>
    <t>2.2.0.0.00.0.0.00</t>
  </si>
  <si>
    <t>Alienação de Bens</t>
  </si>
  <si>
    <t>2.3.0.0.00.0.0.00</t>
  </si>
  <si>
    <t>Amort. De Empréstimos</t>
  </si>
  <si>
    <t>2.4.0.0.00.0.0.00</t>
  </si>
  <si>
    <t>Transf. De Capital</t>
  </si>
  <si>
    <t>2.9.0.0.00.0.0.00</t>
  </si>
  <si>
    <t>Outras Rec Capital</t>
  </si>
  <si>
    <t>RECEITAS CORRENTES INTRA ORÇAMENTÁRIAS (C)</t>
  </si>
  <si>
    <t>7.2.0.0.0.00.0.0.00</t>
  </si>
  <si>
    <t>7.3.0.0.0.00.0.0.00</t>
  </si>
  <si>
    <t>7.9.0.0.0.00.0.0.00</t>
  </si>
  <si>
    <t>RECEITAS DE CAPITAL INTRA (D)
ORÇAMENTÁRIAS</t>
  </si>
  <si>
    <t>8.2.0.0.00.0.0.00</t>
  </si>
  <si>
    <t>8.3.0.0.00.0.0.00</t>
  </si>
  <si>
    <t>8.9.0.0.00.0.0.00</t>
  </si>
  <si>
    <t>(-)       Deduções da Receita (E)</t>
  </si>
  <si>
    <t>T O T A L = A+B+C+D-E</t>
  </si>
  <si>
    <t>MEMÓRIA E METODOLOGIA DE CÁLCULO DA RECEITA</t>
  </si>
  <si>
    <r>
      <rPr>
        <b/>
        <sz val="11"/>
        <color rgb="FFFF0000"/>
        <rFont val="Calibri"/>
        <family val="2"/>
        <scheme val="minor"/>
      </rPr>
      <t>EDITAR /  ADAPTAR O TEXTO</t>
    </r>
  </si>
  <si>
    <r>
      <rPr>
        <b/>
        <sz val="11"/>
        <rFont val="Calibri"/>
        <family val="2"/>
        <scheme val="minor"/>
      </rPr>
      <t xml:space="preserve">A) </t>
    </r>
    <r>
      <rPr>
        <sz val="11"/>
        <rFont val="Calibri"/>
        <family val="2"/>
        <scheme val="minor"/>
      </rPr>
      <t>Os valores referentes aos exercícios de 2022, 2023 e 2024 foram obtidos a partir dos dados constantes nos respectivos balanços anuais.</t>
    </r>
  </si>
  <si>
    <r>
      <rPr>
        <b/>
        <sz val="11"/>
        <rFont val="Calibri"/>
        <family val="2"/>
        <scheme val="minor"/>
      </rPr>
      <t xml:space="preserve">B) </t>
    </r>
    <r>
      <rPr>
        <sz val="11"/>
        <rFont val="Calibri"/>
        <family val="2"/>
        <scheme val="minor"/>
      </rPr>
      <t>Os valores relativos à arrecadação prevista de 2025 foram obtidos a partir da receita arrecadada até o mês de  _______, acrescida da tendência de arrecadação até o final do exercício.</t>
    </r>
  </si>
  <si>
    <r>
      <rPr>
        <b/>
        <sz val="11"/>
        <rFont val="Calibri"/>
        <family val="2"/>
        <scheme val="minor"/>
      </rPr>
      <t xml:space="preserve">C) </t>
    </r>
    <r>
      <rPr>
        <sz val="11"/>
        <rFont val="Calibri"/>
        <family val="2"/>
        <scheme val="minor"/>
      </rPr>
      <t xml:space="preserve">Em linhas gerais, nas projeções para os exercícios de 2026, 2027 e 2028, o cenário projetado sinaliza para um crescimento global das receitas em torno de uma taxa média de cerca de </t>
    </r>
    <r>
      <rPr>
        <u/>
        <sz val="11"/>
        <rFont val="Calibri"/>
        <family val="2"/>
        <scheme val="minor"/>
      </rPr>
      <t>             </t>
    </r>
    <r>
      <rPr>
        <sz val="11"/>
        <rFont val="Calibri"/>
        <family val="2"/>
        <scheme val="minor"/>
      </rPr>
      <t>%.</t>
    </r>
  </si>
  <si>
    <r>
      <rPr>
        <b/>
        <sz val="11"/>
        <rFont val="Calibri"/>
        <family val="2"/>
        <scheme val="minor"/>
      </rPr>
      <t xml:space="preserve">D) </t>
    </r>
    <r>
      <rPr>
        <sz val="11"/>
        <rFont val="Calibri"/>
        <family val="2"/>
        <scheme val="minor"/>
      </rPr>
      <t>O pressuposto geral de comportamento da Receita Municipal é o da existência de uma correlação do comportamento dessa receita com o desempenho dos agregados macroeconômicos.  Além disso, pressupõe-se em algumas receitas diretamente arrecadadas pelo  Município,  que  as  taxas  de  crescimento  real  sejam  maiores,  devido  aos  esforços  de melhoria de gestão e diminuição de inadimplência. Os indicadores macroeconômicos básicos utilizados para a reestimativa de 2025 e as estimativas da receita  para 2026, 2027 E 2028 foram:</t>
    </r>
  </si>
  <si>
    <t>ANO</t>
  </si>
  <si>
    <t>VARIAÇÃO DO IPCA</t>
  </si>
  <si>
    <t>VARIAÇÃO IGP-DI</t>
  </si>
  <si>
    <t>CRESCIMENTO DO PIB</t>
  </si>
  <si>
    <t>SALÁRIO MÍNIMO</t>
  </si>
  <si>
    <t>TAXA SELIC (Média)</t>
  </si>
  <si>
    <t>Crescimento Real das Receitas
Tributárias</t>
  </si>
  <si>
    <t>Outros (especificar)</t>
  </si>
  <si>
    <r>
      <rPr>
        <b/>
        <sz val="11"/>
        <rFont val="Calibri"/>
        <family val="2"/>
        <scheme val="minor"/>
      </rPr>
      <t xml:space="preserve">E) </t>
    </r>
    <r>
      <rPr>
        <sz val="11"/>
        <rFont val="Calibri"/>
        <family val="2"/>
        <scheme val="minor"/>
      </rPr>
      <t>Com base nesses agregados,  detalhamos as estimativas de Receitas:</t>
    </r>
  </si>
  <si>
    <r>
      <rPr>
        <sz val="11"/>
        <rFont val="Calibri"/>
        <family val="2"/>
        <scheme val="minor"/>
      </rPr>
      <t xml:space="preserve">-  Receitas  Diretamente  Arrecadadas:  nas  receitas  tributárias,  o  melhor  desempenho
verificado nos anos anteriores ficou com o </t>
    </r>
    <r>
      <rPr>
        <u/>
        <sz val="11"/>
        <rFont val="Calibri"/>
        <family val="2"/>
        <scheme val="minor"/>
      </rPr>
      <t>                        </t>
    </r>
    <r>
      <rPr>
        <sz val="11"/>
        <rFont val="Calibri"/>
        <family val="2"/>
        <scheme val="minor"/>
      </rPr>
      <t xml:space="preserve">, devido a </t>
    </r>
    <r>
      <rPr>
        <u/>
        <sz val="11"/>
        <rFont val="Calibri"/>
        <family val="2"/>
        <scheme val="minor"/>
      </rPr>
      <t>                                            </t>
    </r>
    <r>
      <rPr>
        <sz val="11"/>
        <rFont val="Calibri"/>
        <family val="2"/>
        <scheme val="minor"/>
      </rPr>
      <t>.</t>
    </r>
  </si>
  <si>
    <t>- Para o IPTU em decorrência da atualização da planta de valores e do recadastramento imobiliário realizado em XXXX as projeções apontam para um crescimento anual de             % em  2025.  Essa  atualização  da  planta  de  valores  também  terá  um  reflexo  no  valor  venal  dos imóveis, acarretando, também, um crescimento na receita do ITBI, cuja meta, para 2026,  é de crescimento de  XXXX</t>
  </si>
  <si>
    <r>
      <rPr>
        <sz val="11"/>
        <rFont val="Calibri"/>
        <family val="2"/>
        <scheme val="minor"/>
      </rPr>
      <t xml:space="preserve">-  Nas  outras  receitas  tributárias  (IRRF,  Taxas,  Contribuição  de  Melhoria)  e  receitas patrimoniais,  os  estudos  apontam  para  uma  manutenção  da  variação  média  apontada  nos últimos anos,  que é de </t>
    </r>
    <r>
      <rPr>
        <u/>
        <sz val="11"/>
        <rFont val="Calibri"/>
        <family val="2"/>
        <scheme val="minor"/>
      </rPr>
      <t>         </t>
    </r>
    <r>
      <rPr>
        <sz val="11"/>
        <rFont val="Calibri"/>
        <family val="2"/>
        <scheme val="minor"/>
      </rPr>
      <t>%.</t>
    </r>
  </si>
  <si>
    <r>
      <rPr>
        <sz val="11"/>
        <rFont val="Calibri"/>
        <family val="2"/>
        <scheme val="minor"/>
      </rPr>
      <t xml:space="preserve">-  No  caso  dos  impostos,  taxas  e  contribuição  de  melhorias,  destaca-se,  ainda,  a expectativa de recuperação de créditos inscritos em dívida ativa, cuja meta de crescimento é na média de  </t>
    </r>
    <r>
      <rPr>
        <u/>
        <sz val="11"/>
        <rFont val="Calibri"/>
        <family val="2"/>
        <scheme val="minor"/>
      </rPr>
      <t>       </t>
    </r>
    <r>
      <rPr>
        <sz val="11"/>
        <rFont val="Calibri"/>
        <family val="2"/>
        <scheme val="minor"/>
      </rPr>
      <t>% aa..</t>
    </r>
  </si>
  <si>
    <r>
      <rPr>
        <sz val="11"/>
        <rFont val="Calibri"/>
        <family val="2"/>
        <scheme val="minor"/>
      </rPr>
      <t xml:space="preserve">-  Receitas  de  Transferências:  nas  principais  receitas  que  alimentam  essa  fonte,  as expectativas apontam para um crescimento médio de </t>
    </r>
    <r>
      <rPr>
        <u/>
        <sz val="11"/>
        <rFont val="Calibri"/>
        <family val="2"/>
        <scheme val="minor"/>
      </rPr>
      <t>           </t>
    </r>
    <r>
      <rPr>
        <sz val="11"/>
        <rFont val="Calibri"/>
        <family val="2"/>
        <scheme val="minor"/>
      </rPr>
      <t xml:space="preserve">% ao ano, em decorrência de uma maior  participação  no  índice  de  retorno  do  ICMS,  com  reflexo  direto  na  estimativa  de transferência desse tributo, bem como nas transferências do IPI/Exportação. Com relação ao retorno do FPM, as expectativas, os estudos elaborados pela Secretaria do Tesouro Nacional apontam para uma variação de </t>
    </r>
    <r>
      <rPr>
        <u/>
        <sz val="11"/>
        <rFont val="Calibri"/>
        <family val="2"/>
        <scheme val="minor"/>
      </rPr>
      <t>         </t>
    </r>
    <r>
      <rPr>
        <sz val="11"/>
        <rFont val="Calibri"/>
        <family val="2"/>
        <scheme val="minor"/>
      </rPr>
      <t>%, considerando-se, também, os valores a serem recebidos a título de “Cota-Extra do FPM”.</t>
    </r>
  </si>
  <si>
    <r>
      <rPr>
        <sz val="11"/>
        <rFont val="Calibri"/>
        <family val="2"/>
        <scheme val="minor"/>
      </rPr>
      <t xml:space="preserve">-   Nas transferências do IPVA, a expectativa é de melhoria, em razão do esforço fiscal empreendido pelo Estado, a quem compete fiscalizar e arrecadar o tributo. Aliado a esse fato, a administração municipal pretende aumentar a fiscalização de trânsito com vistas a verificar a regularidade   do licenciamento dos veículos registrados no Município. Em decorrência dessas medidas, é esperado um crescimento de </t>
    </r>
    <r>
      <rPr>
        <u/>
        <sz val="11"/>
        <rFont val="Calibri"/>
        <family val="2"/>
        <scheme val="minor"/>
      </rPr>
      <t>         </t>
    </r>
    <r>
      <rPr>
        <sz val="11"/>
        <rFont val="Calibri"/>
        <family val="2"/>
        <scheme val="minor"/>
      </rPr>
      <t>%.</t>
    </r>
  </si>
  <si>
    <t>- Em relação ao FUNDEB, o desempenho esperado é de                                      , devido ao
                                         do    número    de    alunos    matriculados    bem    como    em    razão    do
                              das receitas formadoras do FUNDEB  (FPM, ITR, ICMS, IPVA, IPI/Exportação, Compensação das Perdas ICMS. Assim,    a    diferença    líquida    entre    a    contribuição    e    retorno    do    Município    tende a                                   . Com base nessas premissas, para 2026 é esperada uma variação de        % em relação a 2025.</t>
  </si>
  <si>
    <t>- Outras transferências importantes são as do SUS, repassadas pelo  Fundo Nacional de Saúde e Fundo Estadual de Saúde, bem como as destinadas à Assistência Social, repassadas pelo Fundo Nacional e Estadual e Assistência Social. As previsões apontam para uma estabilidade, ou seja, o valor a ser repassado no próximo ano tende a manter-se nos mesmos patamares de 2025.</t>
  </si>
  <si>
    <t>- Para as outras transferências legais (CIDE, Fex, FNDE, FNAS e outras), a perspectiva é de  estabilidade,  ou  seja,  prevê-se  uma  variação  em  função  dos  índices  inflacionários  ou acompanhando a variação das receitas da União.</t>
  </si>
  <si>
    <r>
      <rPr>
        <sz val="11"/>
        <rFont val="Calibri"/>
        <family val="2"/>
        <scheme val="minor"/>
      </rPr>
      <t xml:space="preserve">- Nas transferências voluntárias correntes e de capital, realizadas em função de auxílios, convênios e contratos de repasse, a expectativa é que sejam mantidos os níveis hierárquicos recentes,  de cerca de  </t>
    </r>
    <r>
      <rPr>
        <u/>
        <sz val="11"/>
        <rFont val="Calibri"/>
        <family val="2"/>
        <scheme val="minor"/>
      </rPr>
      <t>           </t>
    </r>
    <r>
      <rPr>
        <sz val="11"/>
        <rFont val="Calibri"/>
        <family val="2"/>
        <scheme val="minor"/>
      </rPr>
      <t>% da Receita Total.</t>
    </r>
  </si>
  <si>
    <r>
      <rPr>
        <b/>
        <sz val="11"/>
        <rFont val="Calibri"/>
        <family val="1"/>
      </rPr>
      <t xml:space="preserve">MUNICÍPIO DE </t>
    </r>
    <r>
      <rPr>
        <b/>
        <u/>
        <sz val="11"/>
        <rFont val="Calibri"/>
        <family val="1"/>
      </rPr>
      <t xml:space="preserve">                                
</t>
    </r>
    <r>
      <rPr>
        <b/>
        <sz val="11"/>
        <rFont val="Calibri"/>
        <family val="1"/>
      </rPr>
      <t>LEI ORÇAMENTÁRIA ANUAL PARA 20</t>
    </r>
    <r>
      <rPr>
        <b/>
        <u/>
        <sz val="11"/>
        <rFont val="Calibri"/>
        <family val="1"/>
      </rPr>
      <t xml:space="preserve">     
</t>
    </r>
    <r>
      <rPr>
        <b/>
        <sz val="11"/>
        <rFont val="Calibri"/>
        <family val="1"/>
      </rPr>
      <t xml:space="preserve">DEMONSTRATIVO DA ESTIMATIVA E COMPENSAÇÃO DA RENÚNCIA DE RECEITA
</t>
    </r>
    <r>
      <rPr>
        <b/>
        <sz val="11"/>
        <rFont val="Calibri"/>
        <family val="1"/>
      </rPr>
      <t xml:space="preserve">LRF Art. 5º, inciso V
</t>
    </r>
    <r>
      <rPr>
        <b/>
        <sz val="11"/>
        <rFont val="Calibri"/>
        <family val="1"/>
      </rPr>
      <t>Lei de Diretrizes Orçamentárias, art. 59</t>
    </r>
  </si>
  <si>
    <r>
      <rPr>
        <b/>
        <sz val="11"/>
        <rFont val="Calibri"/>
        <family val="1"/>
      </rPr>
      <t>TRIBUTO</t>
    </r>
  </si>
  <si>
    <r>
      <rPr>
        <b/>
        <sz val="11"/>
        <rFont val="Calibri"/>
        <family val="1"/>
      </rPr>
      <t>MODALIDADE</t>
    </r>
  </si>
  <si>
    <r>
      <rPr>
        <b/>
        <sz val="11"/>
        <rFont val="Calibri"/>
        <family val="1"/>
      </rPr>
      <t>SETORES/ PROGRAMAS/ BENEFICIÁRIO</t>
    </r>
  </si>
  <si>
    <r>
      <rPr>
        <b/>
        <sz val="11"/>
        <rFont val="Calibri"/>
        <family val="1"/>
      </rPr>
      <t>VALOR DA RENÚNCIA EM
20</t>
    </r>
    <r>
      <rPr>
        <b/>
        <u/>
        <sz val="11"/>
        <rFont val="Calibri"/>
        <family val="1"/>
      </rPr>
      <t>     </t>
    </r>
  </si>
  <si>
    <r>
      <rPr>
        <b/>
        <sz val="11"/>
        <rFont val="Calibri"/>
        <family val="1"/>
      </rPr>
      <t>FORMA DE COMPENSAÇÃO</t>
    </r>
  </si>
  <si>
    <t>TOTAL</t>
  </si>
  <si>
    <r>
      <t xml:space="preserve">MUNICÍPIO DE </t>
    </r>
    <r>
      <rPr>
        <b/>
        <u/>
        <sz val="12"/>
        <rFont val="Calibri"/>
        <family val="2"/>
        <scheme val="minor"/>
      </rPr>
      <t xml:space="preserve">                                
</t>
    </r>
    <r>
      <rPr>
        <b/>
        <sz val="12"/>
        <rFont val="Calibri"/>
        <family val="2"/>
        <scheme val="minor"/>
      </rPr>
      <t>LEI ORÇAMENTÁRIA ANUAL PARA 20</t>
    </r>
    <r>
      <rPr>
        <b/>
        <u/>
        <sz val="12"/>
        <rFont val="Calibri"/>
        <family val="2"/>
        <scheme val="minor"/>
      </rPr>
      <t xml:space="preserve">     
</t>
    </r>
    <r>
      <rPr>
        <b/>
        <sz val="12"/>
        <rFont val="Calibri"/>
        <family val="2"/>
        <scheme val="minor"/>
      </rPr>
      <t>DEMONSTRATIVO DA RECEITA E DA DESPESA POR GRUPO DE NATUREZA DE DESPESA – ORÇAMENTO FISCAL E DA SEGURIDADE SOCIAL</t>
    </r>
  </si>
  <si>
    <t>RECEITAS</t>
  </si>
  <si>
    <t>Orçamento Fiscal</t>
  </si>
  <si>
    <t>Seguridade Social</t>
  </si>
  <si>
    <t>Total</t>
  </si>
  <si>
    <r>
      <rPr>
        <sz val="12"/>
        <rFont val="Calibri"/>
        <family val="2"/>
        <scheme val="minor"/>
      </rPr>
      <t>Impostos, Taxas e Contr. de
Melhoria</t>
    </r>
  </si>
  <si>
    <t>Empr. Concedidos</t>
  </si>
  <si>
    <t>RECEITAS DE CAPITAL INTRA ORÇAMENTÁRIAS (D)</t>
  </si>
  <si>
    <t>(-) Deduções da Receita (E)</t>
  </si>
  <si>
    <t>DESPESAS</t>
  </si>
  <si>
    <t>Código da Despesa</t>
  </si>
  <si>
    <r>
      <rPr>
        <b/>
        <sz val="12"/>
        <rFont val="Calibri"/>
        <family val="2"/>
        <scheme val="minor"/>
      </rPr>
      <t>Seguridade
Social</t>
    </r>
  </si>
  <si>
    <t>DESPESAS CORRENTES</t>
  </si>
  <si>
    <t>3.1.00.00.00.00.00</t>
  </si>
  <si>
    <t>Pessoal e Encargos Sociais</t>
  </si>
  <si>
    <t>3.2.00.00.00.00.00</t>
  </si>
  <si>
    <t>Juros e Encargos da Dívida</t>
  </si>
  <si>
    <t>3.3.00.00.00.00.00</t>
  </si>
  <si>
    <t xml:space="preserve">Outras Despesas Correntes
</t>
  </si>
  <si>
    <t>DESPESAS  DE CAPITAL</t>
  </si>
  <si>
    <t>4.4.00.00.00.00.00</t>
  </si>
  <si>
    <t>Investimentos</t>
  </si>
  <si>
    <t xml:space="preserve">4.5.00.00.00.00.00 </t>
  </si>
  <si>
    <t>Inversões Financeiras</t>
  </si>
  <si>
    <t>4.6.00.00.00.00.00</t>
  </si>
  <si>
    <t>Amortização da Dívida</t>
  </si>
  <si>
    <t>RESERVA DO R P P S</t>
  </si>
  <si>
    <t>RESERVA DE CONTINGÊNCIA</t>
  </si>
  <si>
    <t>T O T A L</t>
  </si>
  <si>
    <r>
      <t>MUNICÍPIO DE _______________ LEI ORÇAMENTÁRIA ANUAL PARA 20</t>
    </r>
    <r>
      <rPr>
        <b/>
        <u/>
        <sz val="12"/>
        <rFont val="Calibri"/>
        <family val="2"/>
      </rPr>
      <t xml:space="preserve">     
</t>
    </r>
    <r>
      <rPr>
        <b/>
        <sz val="12"/>
        <rFont val="Calibri"/>
        <family val="2"/>
      </rPr>
      <t xml:space="preserve">DEMONSTRATIVO DAS  RECEITAS E DESPESAS VINCULADAS AO FUNDO MUNICIPAL DE  </t>
    </r>
    <r>
      <rPr>
        <b/>
        <u/>
        <sz val="12"/>
        <rFont val="Calibri"/>
        <family val="2"/>
      </rPr>
      <t>                        </t>
    </r>
    <r>
      <rPr>
        <b/>
        <sz val="12"/>
        <rFont val="Calibri"/>
        <family val="2"/>
      </rPr>
      <t xml:space="preserve">, CRIADO PELA LEI MUNICIPAL  </t>
    </r>
    <r>
      <rPr>
        <b/>
        <u/>
        <sz val="12"/>
        <rFont val="Calibri"/>
        <family val="2"/>
      </rPr>
      <t>    </t>
    </r>
    <r>
      <rPr>
        <b/>
        <sz val="12"/>
        <rFont val="Calibri"/>
        <family val="2"/>
      </rPr>
      <t>/</t>
    </r>
    <r>
      <rPr>
        <b/>
        <u/>
        <sz val="12"/>
        <rFont val="Calibri"/>
        <family val="2"/>
      </rPr>
      <t xml:space="preserve">          
</t>
    </r>
    <r>
      <rPr>
        <b/>
        <sz val="12"/>
        <rFont val="Calibri"/>
        <family val="2"/>
      </rPr>
      <t>Lei Federal nº 4.320/64, art. 2º, § 2º, inciso I</t>
    </r>
  </si>
  <si>
    <t>Receitas Previstas para o FUNDO</t>
  </si>
  <si>
    <t>Despesas Fixadas para o FUNDO</t>
  </si>
  <si>
    <t>Valor</t>
  </si>
  <si>
    <t>Impostos,     Taxas e Contribuição de Melhoria
Contr.de Melhoria</t>
  </si>
  <si>
    <t>3.1.00.00.00.00.00.00</t>
  </si>
  <si>
    <t>3.2.00.00.00.00.00.00</t>
  </si>
  <si>
    <t>3.3.00.00.00.00.00.00</t>
  </si>
  <si>
    <t>Outras Despesas Correntes</t>
  </si>
  <si>
    <t>DESPESAS DE CAPITAL</t>
  </si>
  <si>
    <t>4.4.00.00.00.00.00.00</t>
  </si>
  <si>
    <t xml:space="preserve">4.5.00.00.00.00.00.00 </t>
  </si>
  <si>
    <t>4.6.00.00.00.00.00.00</t>
  </si>
  <si>
    <t>RECEITAS CORRENTES INTRA
ORÇAMENTÁRIAS (C)</t>
  </si>
  <si>
    <t>RESERVA DO  R P P S</t>
  </si>
  <si>
    <t>RECEITAS DE CAPITAL INTRA
ORÇAMENTÁRIAS (D)</t>
  </si>
  <si>
    <t>(-)X.X.X.XX.X.X</t>
  </si>
  <si>
    <t>(+) Aportes Financeiros (F)</t>
  </si>
  <si>
    <r>
      <rPr>
        <b/>
        <sz val="12"/>
        <rFont val="Calibri"/>
        <family val="2"/>
      </rPr>
      <t>Nota</t>
    </r>
    <r>
      <rPr>
        <sz val="12"/>
        <rFont val="Calibri"/>
        <family val="2"/>
      </rPr>
      <t>:    O  valor  da  linha    “ Aportes  Financeiros"  corresponderá  ao    montante  de  recursos “Próprios”  que o Município destinará ao  FUNDO, se for o caso.</t>
    </r>
  </si>
  <si>
    <t>MUNICÍPIO DE                                 
LEI ORÇAMENTÁRIA ANUAL PARA 20     
DEMONSTRATIVO DA COMPATIBILIDADE E ATUALIZAÇÃO DAS METAS FISCAIS
LRF Art. 5º</t>
  </si>
  <si>
    <t>(A)  -  RECURSOS DO TESOURO MUNICIPAL</t>
  </si>
  <si>
    <t>ESPECIFICAÇÃO</t>
  </si>
  <si>
    <r>
      <rPr>
        <b/>
        <sz val="12"/>
        <rFont val="Calibri"/>
        <family val="2"/>
        <scheme val="minor"/>
      </rPr>
      <t>METAS FISCAIS FIXADAS NA LDO
PARA 20</t>
    </r>
    <r>
      <rPr>
        <b/>
        <u/>
        <sz val="12"/>
        <rFont val="Calibri"/>
        <family val="2"/>
        <scheme val="minor"/>
      </rPr>
      <t>     </t>
    </r>
  </si>
  <si>
    <r>
      <rPr>
        <b/>
        <sz val="12"/>
        <rFont val="Calibri"/>
        <family val="2"/>
        <scheme val="minor"/>
      </rPr>
      <t>VALORES PREVISTOS NA LEI
DE ORÇAMENTO</t>
    </r>
  </si>
  <si>
    <t>Receitas Totais Previstas</t>
  </si>
  <si>
    <t>Receitas Primárias Previstas (1)</t>
  </si>
  <si>
    <t>Despesas Totais Previstas</t>
  </si>
  <si>
    <t>Despesas Primárias Previstas (2)</t>
  </si>
  <si>
    <t>Resultado Primário Previsto  ( 1 – 2)</t>
  </si>
  <si>
    <t>(B) - RECURSOS DO REGIME PRÓPRIO DE PREVIDÊNCIA SOCIAL</t>
  </si>
  <si>
    <r>
      <rPr>
        <b/>
        <sz val="12"/>
        <rFont val="Calibri"/>
        <family val="2"/>
        <scheme val="minor"/>
      </rPr>
      <t>METAS FISCAIS FIXADAS NA LDO PARA 20</t>
    </r>
    <r>
      <rPr>
        <b/>
        <u/>
        <sz val="12"/>
        <rFont val="Calibri"/>
        <family val="2"/>
        <scheme val="minor"/>
      </rPr>
      <t>     </t>
    </r>
  </si>
  <si>
    <t>VALORES PREVISTOS NA LEI DE ORÇAMENTO</t>
  </si>
  <si>
    <t>Receitas Previdenciárias Totais Previstas</t>
  </si>
  <si>
    <t>Receitas Primárias Previdenciáras Previstas (1)</t>
  </si>
  <si>
    <t>Despesas Previdenciárias Totais Previstas</t>
  </si>
  <si>
    <t>Despesas Primárias Previdenciárias Previstas (2)</t>
  </si>
  <si>
    <t>Resultado Primário Previsto para o RPPS  ( 1 – 2)</t>
  </si>
  <si>
    <t>(C) – CONSOLIDAÇÃO GERAL  (A + B)</t>
  </si>
  <si>
    <t>MUNICÍPIO DE _____________</t>
  </si>
  <si>
    <t>LEI ORÇAMENTÁRIA ANUAL PARA 20XX</t>
  </si>
  <si>
    <t>DEMONSTRATIVO DE GASTOS COM PESSOAL E ENCARGOS SOCIAIS EM RELAÇÃO À RECEITA CORRENTE LÍQUIDA PREVISTA</t>
  </si>
  <si>
    <t xml:space="preserve">  METODOLOGIA DA IN N° 05/2024, DO TCE RS </t>
  </si>
  <si>
    <r>
      <rPr>
        <b/>
        <sz val="12"/>
        <color rgb="FF333333"/>
        <rFont val="Calibri"/>
        <family val="2"/>
        <scheme val="minor"/>
      </rPr>
      <t>Código /  Especificação</t>
    </r>
  </si>
  <si>
    <t>Valor Previsto R$</t>
  </si>
  <si>
    <t>1.0.0.0.00.0.0.00.00.00</t>
  </si>
  <si>
    <t xml:space="preserve"> Receitas Correntes</t>
  </si>
  <si>
    <t xml:space="preserve">(-) 00.0.0.00.00.00 </t>
  </si>
  <si>
    <t>(R) Deduções das Receitas Correntes</t>
  </si>
  <si>
    <t>Deduções</t>
  </si>
  <si>
    <t>(-)  1.2.1.5.00.0.0.00.00.00</t>
  </si>
  <si>
    <t>Contribuições Sociais Específicas de Estados, DF e Municípios (RPPS)</t>
  </si>
  <si>
    <t>(-)  1.9.9.9.03.0.0.00.00.00</t>
  </si>
  <si>
    <t>Compensações Financeiras entre o Regime Geral e os Regimes Próprios de Previdência dos Servidores</t>
  </si>
  <si>
    <t>(-) 1.3.2.1.04.0.0.00.00.00</t>
  </si>
  <si>
    <t>Remuneração dos Recursos do Regime Próprio de Previdência Social - RPPS</t>
  </si>
  <si>
    <t>(-) Receitas arrecadadas na FR 604</t>
  </si>
  <si>
    <t>Transferências provenientes do Governo Federal destinadas ao vencimento dos agentes comunitários de saúde e dos agentes de combate às endemias</t>
  </si>
  <si>
    <t>(=) RECEITA CORRENTE LÍQUIDA PREVISTA  (I)</t>
  </si>
  <si>
    <t xml:space="preserve">(-) Emendas Parlamentares  de  Individuais </t>
  </si>
  <si>
    <t>(-) Valor correspondente à soma das receitas arrecadadas no período com o código de acompanhamento da execução orçamentária 3110 - Transferências da União decorrentes de Emendas Parlamentares Individuais.</t>
  </si>
  <si>
    <t>( = )   RECEITA   CORRENTE   LÍQUIDA   PREVISTA   PARA   FINS   DE   LIMITE   DE ENDIVIDAMENTO (II)</t>
  </si>
  <si>
    <t xml:space="preserve">(-)  Emendas Parlamentares   de   Bancada </t>
  </si>
  <si>
    <t>(-) Valor correspondente à soma das receitas arrecadadas no período com o código de acompanhamento da execução orçamentária 3120 - Transferências da União decorrentes de Emendas Parlamentares de Bancada.</t>
  </si>
  <si>
    <t>( =) RECEITA CORRENTE  LÍQUIDA PREVISTA PARA FINS DE LIMITE  DE GASTOS COM PESSOAL (III)</t>
  </si>
  <si>
    <t>Especificação das Despesas</t>
  </si>
  <si>
    <t>Especificação da Despesa</t>
  </si>
  <si>
    <t>Despesa do Executivo</t>
  </si>
  <si>
    <t>Despesa do Legislativo</t>
  </si>
  <si>
    <t>Pessoal e encargos Sociais</t>
  </si>
  <si>
    <t>3.3.90.04.00.00.00.00</t>
  </si>
  <si>
    <t>Contratação por Tempo Determinado</t>
  </si>
  <si>
    <t>3.3.XX.34.00.00.00.00</t>
  </si>
  <si>
    <t>Outras Despesas de Pessoal Decorrentes de Contratos de Terceirização - Substituição de mão de obra (art. 18, § 1º da LRF)</t>
  </si>
  <si>
    <t xml:space="preserve">3.1.90.01.00.00.00.00 </t>
  </si>
  <si>
    <t>(-) Aposentadorias do RPPS (Recursos do RPPS)</t>
  </si>
  <si>
    <t>3.1.90.03.00.00.00.00</t>
  </si>
  <si>
    <t>(-) Pensões do RPPS (Recursos do RPPS)</t>
  </si>
  <si>
    <t>3.1.90.91.00.00.00.00</t>
  </si>
  <si>
    <t>(-)  Sentenças Judiciais de exercícios anteriores*¹</t>
  </si>
  <si>
    <t>3.1.90.92.00.00.00.00</t>
  </si>
  <si>
    <t>(-)  Despesas de pessoal de exercícios anteriores*²</t>
  </si>
  <si>
    <t>3.1.XX.94.00.00.00.00</t>
  </si>
  <si>
    <t>( - )  Indenizações e Restituições Trabalhistas</t>
  </si>
  <si>
    <t>( - )  Empenhos com a FR 604</t>
  </si>
  <si>
    <t>( - )  Empenhos com a FR 605</t>
  </si>
  <si>
    <t>( - )  Outras despesas com pessoal</t>
  </si>
  <si>
    <t>Percentual de Comprometimento em relação à RCL prevista</t>
  </si>
  <si>
    <t>*1 Decorrentes de decisão judicial da competência de período anterior ao da apuração, elemento de despesa 91 – Sentenças Judiciais (dedução mediante ajuste manual);</t>
  </si>
  <si>
    <t xml:space="preserve">*2 Despesas da competência de período anterior ao da apuração, elemento de despesa 92 – Despesas de Exercícios Anteriores (dedução mediante ajuste manual). </t>
  </si>
  <si>
    <t>As despesas de exercícios anteriores a serem deduzidas referem-se àquelas que, embora tenham sido liquidadas no período de 12 meses considerado pelo demonstrativo, competem a período anterior ao da apuração.</t>
  </si>
  <si>
    <r>
      <t xml:space="preserve">MUNICÍPIO DE </t>
    </r>
    <r>
      <rPr>
        <b/>
        <u/>
        <sz val="12"/>
        <rFont val="Calibri"/>
        <family val="2"/>
      </rPr>
      <t xml:space="preserve">                                
</t>
    </r>
    <r>
      <rPr>
        <b/>
        <sz val="12"/>
        <rFont val="Calibri"/>
        <family val="2"/>
      </rPr>
      <t>LEI ORÇAMENTÁRIA ANUAL PARA 20</t>
    </r>
    <r>
      <rPr>
        <b/>
        <u/>
        <sz val="12"/>
        <rFont val="Calibri"/>
        <family val="2"/>
      </rPr>
      <t xml:space="preserve">     
</t>
    </r>
    <r>
      <rPr>
        <b/>
        <sz val="12"/>
        <rFont val="Calibri"/>
        <family val="2"/>
      </rPr>
      <t>DEMONSTRATIVO DA MARGEM DE EXPANSÃO DAS DESPESAS OBRIGATÓRIAS DE CARÁTER CONTINUADO
LRF Art. 5º, inciso V</t>
    </r>
  </si>
  <si>
    <t>EVENTO</t>
  </si>
  <si>
    <r>
      <rPr>
        <b/>
        <sz val="12"/>
        <rFont val="Calibri"/>
        <family val="2"/>
      </rPr>
      <t>Valor Previsto 20</t>
    </r>
    <r>
      <rPr>
        <b/>
        <u/>
        <sz val="12"/>
        <rFont val="Calibri"/>
        <family val="2"/>
      </rPr>
      <t>     </t>
    </r>
  </si>
  <si>
    <t>Aumento Permanente da Receita  (1)</t>
  </si>
  <si>
    <t>Decorrente de Receitas Tributárias</t>
  </si>
  <si>
    <t>Decorrente de Transferências Correntes</t>
  </si>
  <si>
    <t>(-)  Transferências ao FUNDEB</t>
  </si>
  <si>
    <t>Impacto de Novas DOCC (2)</t>
  </si>
  <si>
    <t>Relativas a  Pessoal e Encargos Sociais</t>
  </si>
  <si>
    <t>Relativas a  Outras Despesas Correntes</t>
  </si>
  <si>
    <t>Margem Líquida de Expansão de DOCC (1 – 2)</t>
  </si>
  <si>
    <t>MUNICÍPIO DE                                 
LEI ORÇAMENTÁRIA ANUAL PARA 20XX     
DEMONSTRATIVO DA PREVISÃO DE APLICAÇÃO DE RECURSOS NA MANUTENÇÃO  E DESENVOLVIMENTO DO ENSINO:
Constituição Federal, art. 212 Lei Federal nº 9.394/1996</t>
  </si>
  <si>
    <t>PREVISÃO R$</t>
  </si>
  <si>
    <t>GASTOS MDE</t>
  </si>
  <si>
    <t>GASTOS FUNDEB</t>
  </si>
  <si>
    <t>RECEITAS RESULTANTES DE IMPOSTOS (1)</t>
  </si>
  <si>
    <t>ENSINO FUNDAMENTAL</t>
  </si>
  <si>
    <t>1.1.1.0.0.0.0.0.00.00.00</t>
  </si>
  <si>
    <t>Impostos (1.1)</t>
  </si>
  <si>
    <t>EDUCAÇÃO INFANTIL</t>
  </si>
  <si>
    <t>RECEITAS DE TRANSFERENCIAS CONSTITUCIONAIS E LEGAIS (2)</t>
  </si>
  <si>
    <t>EDUCAÇÃO JOVENS E ADULTOS</t>
  </si>
  <si>
    <t>1.7.1.1.51.1.0.00.00.00</t>
  </si>
  <si>
    <t>Cota-Parte do Fundo de Participação dos Municípios - Cota Mensal (2.1)</t>
  </si>
  <si>
    <t>EDUCAÇÃO 
ESPECIAL</t>
  </si>
  <si>
    <t>1.7.1.1.51.2.0.00.00.00</t>
  </si>
  <si>
    <t>Cota-Parte do Fundo de Participação dos Municípios – Cotas Extraordinárias (2.2)</t>
  </si>
  <si>
    <t>OUTRAS 
SUBFUNÇÕES</t>
  </si>
  <si>
    <t>1.7.1.1.52.0.0.00.00.00</t>
  </si>
  <si>
    <t>Cota-Parte do Imposto Sobre a Propriedade Territorial Rural (2.3)</t>
  </si>
  <si>
    <t>1.7.1.1.55.0.0.00.00.00</t>
  </si>
  <si>
    <t>Cota-Parte do Imposto  Comercialização do Ouro (2.4)</t>
  </si>
  <si>
    <t>1.7.1.9.61.0.0.00.00.00</t>
  </si>
  <si>
    <t>Auxílio Financeiro –  EC nº 123/2022 (2.5)</t>
  </si>
  <si>
    <t>1.7.2.1.50.0.0.00.00.00</t>
  </si>
  <si>
    <t>Cota-Parte do ICMS (2.6)</t>
  </si>
  <si>
    <t>1.7.2.1.51.0.0.00.00.00</t>
  </si>
  <si>
    <t>Cota-Parte do IPVA (2.7)</t>
  </si>
  <si>
    <t>1.7.2.1.52.0.0.00.00.00</t>
  </si>
  <si>
    <t>Cota-Parte do IPI – Municípios (2.8)</t>
  </si>
  <si>
    <t>1.7.2.9.53.0.0.00.00.00</t>
  </si>
  <si>
    <t>Cota-Parte das Perdas com Arrecadação de ICMS - LC nº 194/2022 (2.9)</t>
  </si>
  <si>
    <t>TOTAL DESTINADO AO FUNDEB (3) = equivalente a 20% de 2.1; 2.3; 2.5; 2.6; 2.7; 2.8; 2.9</t>
  </si>
  <si>
    <r>
      <t>(-) Deduções das receitas acima (exceto aquelas de característica peculiar 105 - Dedução de Receita para formação do FUNDEB)</t>
    </r>
    <r>
      <rPr>
        <b/>
        <sz val="12"/>
        <color rgb="FF000000"/>
        <rFont val="Calibri"/>
        <family val="2"/>
        <scheme val="minor"/>
      </rPr>
      <t xml:space="preserve"> (4)</t>
    </r>
  </si>
  <si>
    <t xml:space="preserve">VALOR MÍNIMO A SER APLICADO ALÉM DO VALOR DESTINADO AO FUNDEB (5) = 5% de 2.1; 2.3; 2.5; 2.6; 2.7; 2.8; 2.9 + 25% de 1.1; 2.2; 2.4; </t>
  </si>
  <si>
    <r>
      <t xml:space="preserve">(-) Deduções das receitas acima </t>
    </r>
    <r>
      <rPr>
        <b/>
        <sz val="12"/>
        <color rgb="FF000000"/>
        <rFont val="Calibri"/>
        <family val="2"/>
        <scheme val="minor"/>
      </rPr>
      <t>(6)</t>
    </r>
  </si>
  <si>
    <t>TOTAL MDE + FUNDEB (7) = (3 - 4) + (5 - 6)</t>
  </si>
  <si>
    <t>TOTAL FIXADO</t>
  </si>
  <si>
    <t>PREVISÃO</t>
  </si>
  <si>
    <r>
      <rPr>
        <b/>
        <sz val="12"/>
        <rFont val="Calibri"/>
        <family val="2"/>
        <scheme val="minor"/>
      </rPr>
      <t>GASTOS
A S P S</t>
    </r>
  </si>
  <si>
    <t>1.1.1.0.00.0.0.00.00.00</t>
  </si>
  <si>
    <t>Impostos</t>
  </si>
  <si>
    <t>ATENÇÃO BÁSICA</t>
  </si>
  <si>
    <t>Cota-Parte do Fundo de Participação dos Municípios - Cota Mensal</t>
  </si>
  <si>
    <t>ASSIST.HOSPITALAR E
AMBULAT.</t>
  </si>
  <si>
    <t>Cota-Parte do Imposto Sobre a Propriedade Territorial Rural</t>
  </si>
  <si>
    <r>
      <rPr>
        <sz val="12"/>
        <rFont val="Calibri"/>
        <family val="2"/>
        <scheme val="minor"/>
      </rPr>
      <t>SUPORTE PROFILÁTICO E
TERAP.</t>
    </r>
  </si>
  <si>
    <t>Cota-Parte do ICMS</t>
  </si>
  <si>
    <t>VIGILÂNCIA SANITÁRIA</t>
  </si>
  <si>
    <t>Cota-Parte do IPVA</t>
  </si>
  <si>
    <t>VIGILÂNCIA EPIDEMIOLÓGICA</t>
  </si>
  <si>
    <t>Cota-Parte do IPI - Municípios</t>
  </si>
  <si>
    <t>ALIMENTAÇÃO E NUTRIÇÃO</t>
  </si>
  <si>
    <t>Cota-Parte da Transferência da Compensação Financeira das Perdas com Arrecadação de ICMS - LC nº 194/2022</t>
  </si>
  <si>
    <t>(-) Deduções das receitas acima (exceto aquelas de característica peculiar 105 - Dedução de Receita para formação do FUNDEB)</t>
  </si>
  <si>
    <t>OUTRAS SUBFUNÇÕES</t>
  </si>
  <si>
    <t>TOTAL - BASE DA RECEITA DO ASPS - 15%</t>
  </si>
  <si>
    <r>
      <rPr>
        <b/>
        <sz val="12"/>
        <rFont val="Calibri"/>
        <family val="2"/>
        <scheme val="minor"/>
      </rPr>
      <t xml:space="preserve">MUNICÍPIO DE </t>
    </r>
    <r>
      <rPr>
        <b/>
        <u/>
        <sz val="12"/>
        <rFont val="Calibri"/>
        <family val="2"/>
        <scheme val="minor"/>
      </rPr>
      <t xml:space="preserve">                                
</t>
    </r>
    <r>
      <rPr>
        <b/>
        <sz val="12"/>
        <rFont val="Calibri"/>
        <family val="2"/>
        <scheme val="minor"/>
      </rPr>
      <t>LEI ORÇAMENTÁRIA ANUAL PARA 20</t>
    </r>
    <r>
      <rPr>
        <b/>
        <u/>
        <sz val="12"/>
        <rFont val="Calibri"/>
        <family val="2"/>
        <scheme val="minor"/>
      </rPr>
      <t>     </t>
    </r>
    <r>
      <rPr>
        <b/>
        <sz val="12"/>
        <rFont val="Calibri"/>
        <family val="2"/>
        <scheme val="minor"/>
      </rPr>
      <t xml:space="preserve"> DEMONSTRATIVO DA PREVISÃO DE APLICAÇÃO DE DESPESAS A SEREM
FINANCIADAS POR OPERAÇÕES DE CRÉDITO
Art. 167, III, da Constituição Federal e Art. 12, § 2º, da LRF</t>
    </r>
  </si>
  <si>
    <t>Código da FR</t>
  </si>
  <si>
    <t>R E C E I T A S</t>
  </si>
  <si>
    <t>D E S P E S A S</t>
  </si>
  <si>
    <t>Operações de Crédito Vinculadas à Educação</t>
  </si>
  <si>
    <r>
      <rPr>
        <b/>
        <sz val="12"/>
        <rFont val="Calibri"/>
        <family val="2"/>
        <scheme val="minor"/>
      </rPr>
      <t xml:space="preserve">Proj/ Atividade:
</t>
    </r>
    <r>
      <rPr>
        <sz val="12"/>
        <rFont val="Calibri"/>
        <family val="2"/>
        <scheme val="minor"/>
      </rPr>
      <t>Elemento:</t>
    </r>
  </si>
  <si>
    <t>Operações de Crédito vinculadas à Saúde</t>
  </si>
  <si>
    <t>Recursos de Operações de Crédito</t>
  </si>
  <si>
    <r>
      <rPr>
        <sz val="12"/>
        <rFont val="Calibri"/>
        <family val="2"/>
        <scheme val="minor"/>
      </rPr>
      <t>Proj/Atividade
Elemento:</t>
    </r>
  </si>
  <si>
    <t>Operaçõs de Crédito Externas</t>
  </si>
  <si>
    <t>DEMONSTRATIVO DOS GASTOS TOTAIS I - RECEITA EFETIVAMENTE REALIZADA NO EXERCÍCIO ANTERIOR - RREA (art. 29-A da CF e inciso VI do art. 59 da LRF)</t>
  </si>
  <si>
    <t>VALORES</t>
  </si>
  <si>
    <t>1.1.0.0.00.0.0.00.00.00</t>
  </si>
  <si>
    <t>Impostos, Taxas e Contribuições de Melhoria</t>
  </si>
  <si>
    <t>1.2.1.5.01.1.0.00.00.00</t>
  </si>
  <si>
    <t>CPSSS do Servidor Civil Ativo</t>
  </si>
  <si>
    <t>1.2.4.0.00.0.0.00.00.00</t>
  </si>
  <si>
    <t>Contribuição para o Custeio do Serviço de Iluminação Pública</t>
  </si>
  <si>
    <t>Cota-Parte do Fundo de Participação dos Municípios - Cotas Extraordinárias</t>
  </si>
  <si>
    <t>Cota-Parte do Imposto Sobre Operações de Crédito, Câmbio e Seguro, ou Relativas a Títulos ou Valores Mobiliários - Comercialização do Ouro</t>
  </si>
  <si>
    <t>1.7.2.1.53.0.0.00.00.00</t>
  </si>
  <si>
    <t>Cota-Parte da Contribuição de Intervenção no Domínio Econômico</t>
  </si>
  <si>
    <t>(-) Deduções das receitas acima (exceto CP = 105)</t>
  </si>
  <si>
    <t>TOTAL DA RECEITA EFETIVAMENTE REALIZADA NO EXERCÍCIO ANTERIOR</t>
  </si>
  <si>
    <t>Estimativa do Limite Máximo de Gastos do Legislativo</t>
  </si>
  <si>
    <t>ESTIMATIVA DE LIMITES PARA AS DESPESAS COM PESSOAL DO PODER LEGISLATIVO</t>
  </si>
  <si>
    <t>Valor previsto para a Receita Efetivamente Arrecadada no Exercício Anterior</t>
  </si>
  <si>
    <t>Limite Legal para as Despesas de Pessoal do Legislativo -  Art. 20, III, “a”, da LRF  (6% x RCL)</t>
  </si>
  <si>
    <t>População do Município</t>
  </si>
  <si>
    <t>Limite Prudencial para as Despesa de Pessoal do Legislativo – Art. 22, parágrafo único  c/c  art. 20, III, “a”, da LRF  (5,7% X RCL)</t>
  </si>
  <si>
    <t>Limite Máximo Permitido conforme Art. 29-A da Constituição Federal</t>
  </si>
  <si>
    <t>%RREA</t>
  </si>
  <si>
    <t>Limite de Alerta para as Despesas de Pessoal do Legislativo – Art. 59, §1º, II, da LRF, (5,4% x RCL)</t>
  </si>
  <si>
    <t xml:space="preserve">Valor máximo para as despesas do Poder Legislativo </t>
  </si>
  <si>
    <t>Valor máximo para as despesas com a Folha de Pagamentos do Poder Legislativo (CF/88, art. 29-A, § 1º)</t>
  </si>
  <si>
    <r>
      <rPr>
        <b/>
        <sz val="12"/>
        <color rgb="FF000000"/>
        <rFont val="Calibri"/>
        <family val="2"/>
        <scheme val="minor"/>
      </rPr>
      <t xml:space="preserve">Observação: </t>
    </r>
    <r>
      <rPr>
        <sz val="12"/>
        <color rgb="FF000000"/>
        <rFont val="Calibri"/>
        <family val="2"/>
        <scheme val="minor"/>
      </rPr>
      <t>conforme a decisão do Processo nº 6774/02-4 e os Pareceres nº 46/2001 e 59/2001, ambos do TCE/RS, o percentual de 70% de limite com folha de pagamento deve ter como referência o limite máximo de despesa total do legislativo apurado em função de sua população.  Portanto, o Poder Legislativo não pode gastar com folha de pagamento, em reais, mais do que 70% do limite máximo de despesa.</t>
    </r>
  </si>
  <si>
    <r>
      <t>MUNICÍPIO DE SÃO LUIZ GONZAGA                                                                                                                                                                                                                                           LEI ORÇAMENTÁRIA ANUAL PARA 2026</t>
    </r>
    <r>
      <rPr>
        <b/>
        <u/>
        <sz val="12"/>
        <rFont val="Calibri"/>
        <family val="2"/>
        <scheme val="minor"/>
      </rPr>
      <t> </t>
    </r>
    <r>
      <rPr>
        <b/>
        <sz val="12"/>
        <rFont val="Calibri"/>
        <family val="2"/>
        <scheme val="minor"/>
      </rPr>
      <t xml:space="preserve"> DEMONSTRATIVO DA PREVISÃO DE APLICAÇÃO DE RECURSOS
EM AÇÕES E SERVIÇOS PÚBLICOS DE SAÚDE:
Constituição Federal, art. 198 Lei Complementar nº 141/2012</t>
    </r>
  </si>
  <si>
    <r>
      <t>MUNICÍPIO DE SÃO LUIZ GONZAGA  LEI ORÇAMENTÁRIA ANUAL PARA 2026</t>
    </r>
    <r>
      <rPr>
        <b/>
        <u/>
        <sz val="12"/>
        <rFont val="Calibri"/>
        <family val="2"/>
      </rPr>
      <t xml:space="preserve">
</t>
    </r>
    <r>
      <rPr>
        <b/>
        <sz val="12"/>
        <rFont val="Calibri"/>
        <family val="2"/>
      </rPr>
      <t>DEMONSTRATIVO DAS  RECEITAS E DESPESAS VINCULADAS AO FUNDO MUNICIPAL DE SAÚDE</t>
    </r>
    <r>
      <rPr>
        <b/>
        <u/>
        <sz val="12"/>
        <rFont val="Calibri"/>
        <family val="2"/>
      </rPr>
      <t> </t>
    </r>
    <r>
      <rPr>
        <b/>
        <sz val="12"/>
        <rFont val="Calibri"/>
        <family val="2"/>
      </rPr>
      <t>, CRIADO PELA LEI MUNICIPAL 3.377/98</t>
    </r>
    <r>
      <rPr>
        <b/>
        <u/>
        <sz val="12"/>
        <rFont val="Calibri"/>
        <family val="2"/>
      </rPr>
      <t xml:space="preserve">
</t>
    </r>
    <r>
      <rPr>
        <b/>
        <sz val="12"/>
        <rFont val="Calibri"/>
        <family val="2"/>
      </rPr>
      <t>Lei Federal nº 4.320/64, art. 2º, § 2º, inciso I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</si>
</sst>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&quot;R$&quot;* #,##0.00_-;\-&quot;R$&quot;* #,##0.00_-;_-&quot;R$&quot;* &quot;-&quot;??_-;_-@_-"/>
    <numFmt numFmtId="165" formatCode="0\ %"/>
  </numFmts>
  <fonts count="32" x14ac:knownFonts="1">
    <font>
      <sz val="10"/>
      <color rgb="FF000000"/>
      <name val="Times New Roman"/>
      <charset val="204"/>
    </font>
    <font>
      <b/>
      <sz val="11"/>
      <name val="Calibri"/>
      <family val="2"/>
    </font>
    <font>
      <b/>
      <sz val="10"/>
      <name val="Calibri"/>
      <family val="2"/>
    </font>
    <font>
      <b/>
      <sz val="11"/>
      <name val="Calibri"/>
      <family val="1"/>
    </font>
    <font>
      <b/>
      <u/>
      <sz val="11"/>
      <name val="Calibri"/>
      <family val="1"/>
    </font>
    <font>
      <sz val="11"/>
      <color rgb="FF000000"/>
      <name val="Calibri"/>
      <family val="2"/>
      <scheme val="minor"/>
    </font>
    <font>
      <sz val="12"/>
      <color rgb="FF000000"/>
      <name val="Calibri"/>
      <family val="2"/>
    </font>
    <font>
      <sz val="12"/>
      <name val="Calibri"/>
      <family val="2"/>
    </font>
    <font>
      <sz val="12"/>
      <color rgb="FF000000"/>
      <name val="Calibri"/>
      <family val="2"/>
      <scheme val="minor"/>
    </font>
    <font>
      <b/>
      <sz val="12"/>
      <name val="Calibri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u/>
      <sz val="11"/>
      <name val="Calibri"/>
      <family val="2"/>
      <scheme val="minor"/>
    </font>
    <font>
      <b/>
      <u/>
      <sz val="12"/>
      <name val="Calibri"/>
      <family val="2"/>
    </font>
    <font>
      <b/>
      <sz val="12"/>
      <color rgb="FF000000"/>
      <name val="Calibri"/>
      <family val="2"/>
      <scheme val="minor"/>
    </font>
    <font>
      <b/>
      <sz val="12"/>
      <name val="Calibri"/>
      <family val="2"/>
      <scheme val="minor"/>
    </font>
    <font>
      <b/>
      <u/>
      <sz val="12"/>
      <name val="Calibri"/>
      <family val="2"/>
      <scheme val="minor"/>
    </font>
    <font>
      <sz val="12"/>
      <name val="Calibri"/>
      <family val="2"/>
      <scheme val="minor"/>
    </font>
    <font>
      <b/>
      <sz val="12"/>
      <color rgb="FF333333"/>
      <name val="Calibri"/>
      <family val="2"/>
      <scheme val="minor"/>
    </font>
    <font>
      <sz val="12"/>
      <color rgb="FF333333"/>
      <name val="Calibri"/>
      <family val="2"/>
      <scheme val="minor"/>
    </font>
    <font>
      <sz val="12"/>
      <color rgb="FF000000"/>
      <name val="Times New Roman"/>
      <family val="1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10"/>
      <color rgb="FF000000"/>
      <name val="Calibri"/>
      <family val="2"/>
      <scheme val="minor"/>
    </font>
    <font>
      <sz val="11"/>
      <color rgb="FF333333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rgb="FF000000"/>
      <name val="Calibri"/>
      <family val="2"/>
    </font>
    <font>
      <b/>
      <sz val="10"/>
      <color rgb="FF000000"/>
      <name val="Calibri"/>
      <family val="2"/>
      <scheme val="minor"/>
    </font>
    <font>
      <sz val="10"/>
      <color rgb="FF000000"/>
      <name val="Times New Roman"/>
      <charset val="204"/>
    </font>
  </fonts>
  <fills count="6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31" fillId="0" borderId="0" applyFont="0" applyFill="0" applyBorder="0" applyAlignment="0" applyProtection="0"/>
  </cellStyleXfs>
  <cellXfs count="229">
    <xf numFmtId="0" fontId="0" fillId="0" borderId="0" xfId="0" applyAlignment="1">
      <alignment horizontal="left" vertical="top"/>
    </xf>
    <xf numFmtId="0" fontId="0" fillId="0" borderId="1" xfId="0" applyBorder="1" applyAlignment="1">
      <alignment horizontal="left" wrapText="1"/>
    </xf>
    <xf numFmtId="0" fontId="1" fillId="0" borderId="1" xfId="0" applyFont="1" applyBorder="1" applyAlignment="1">
      <alignment horizontal="center" vertical="top" wrapText="1"/>
    </xf>
    <xf numFmtId="0" fontId="0" fillId="0" borderId="5" xfId="0" applyBorder="1" applyAlignment="1">
      <alignment horizontal="left" wrapText="1"/>
    </xf>
    <xf numFmtId="0" fontId="0" fillId="0" borderId="0" xfId="0" applyAlignment="1">
      <alignment vertical="top" wrapText="1"/>
    </xf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0" fontId="0" fillId="0" borderId="4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1" fillId="0" borderId="7" xfId="0" applyFont="1" applyBorder="1" applyAlignment="1">
      <alignment vertical="top" wrapText="1"/>
    </xf>
    <xf numFmtId="0" fontId="0" fillId="0" borderId="9" xfId="0" applyBorder="1" applyAlignment="1">
      <alignment horizontal="left" vertical="top"/>
    </xf>
    <xf numFmtId="0" fontId="0" fillId="0" borderId="10" xfId="0" applyBorder="1" applyAlignment="1">
      <alignment vertical="top"/>
    </xf>
    <xf numFmtId="0" fontId="0" fillId="0" borderId="0" xfId="0" applyAlignment="1">
      <alignment vertical="top"/>
    </xf>
    <xf numFmtId="0" fontId="5" fillId="0" borderId="0" xfId="0" applyFont="1" applyAlignment="1">
      <alignment horizontal="left" vertical="top"/>
    </xf>
    <xf numFmtId="0" fontId="10" fillId="0" borderId="7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left" wrapText="1"/>
    </xf>
    <xf numFmtId="0" fontId="5" fillId="0" borderId="0" xfId="0" applyFont="1" applyAlignment="1">
      <alignment vertical="top"/>
    </xf>
    <xf numFmtId="0" fontId="11" fillId="0" borderId="7" xfId="0" applyFont="1" applyBorder="1" applyAlignment="1">
      <alignment horizontal="left" vertical="top" wrapText="1"/>
    </xf>
    <xf numFmtId="0" fontId="10" fillId="0" borderId="0" xfId="0" applyFont="1" applyAlignment="1">
      <alignment vertical="top" wrapText="1"/>
    </xf>
    <xf numFmtId="0" fontId="5" fillId="0" borderId="7" xfId="0" applyFont="1" applyBorder="1" applyAlignment="1">
      <alignment horizontal="left" vertical="center" wrapText="1"/>
    </xf>
    <xf numFmtId="0" fontId="5" fillId="0" borderId="0" xfId="0" applyFont="1" applyAlignment="1">
      <alignment horizontal="left" wrapText="1"/>
    </xf>
    <xf numFmtId="0" fontId="3" fillId="0" borderId="1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left" vertical="top" wrapText="1" indent="1"/>
    </xf>
    <xf numFmtId="0" fontId="9" fillId="0" borderId="4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left" wrapText="1"/>
    </xf>
    <xf numFmtId="0" fontId="7" fillId="0" borderId="4" xfId="0" applyFont="1" applyBorder="1" applyAlignment="1">
      <alignment horizontal="left" vertical="top" wrapText="1" indent="1"/>
    </xf>
    <xf numFmtId="0" fontId="7" fillId="0" borderId="8" xfId="0" applyFont="1" applyBorder="1" applyAlignment="1">
      <alignment horizontal="left" vertical="top" wrapText="1"/>
    </xf>
    <xf numFmtId="0" fontId="9" fillId="0" borderId="11" xfId="0" applyFont="1" applyBorder="1" applyAlignment="1">
      <alignment vertical="top" wrapText="1"/>
    </xf>
    <xf numFmtId="0" fontId="7" fillId="0" borderId="4" xfId="0" applyFont="1" applyBorder="1" applyAlignment="1">
      <alignment horizontal="left" vertical="top" wrapText="1" indent="2"/>
    </xf>
    <xf numFmtId="0" fontId="8" fillId="0" borderId="0" xfId="0" applyFont="1" applyAlignment="1">
      <alignment vertical="top" wrapText="1"/>
    </xf>
    <xf numFmtId="0" fontId="8" fillId="0" borderId="4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19" fillId="0" borderId="7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left" wrapText="1"/>
    </xf>
    <xf numFmtId="0" fontId="8" fillId="0" borderId="1" xfId="0" applyFont="1" applyBorder="1" applyAlignment="1">
      <alignment horizontal="left" wrapText="1"/>
    </xf>
    <xf numFmtId="0" fontId="8" fillId="0" borderId="8" xfId="0" applyFont="1" applyBorder="1" applyAlignment="1">
      <alignment horizontal="left" wrapText="1"/>
    </xf>
    <xf numFmtId="0" fontId="8" fillId="0" borderId="5" xfId="0" applyFont="1" applyBorder="1" applyAlignment="1">
      <alignment horizontal="left" wrapText="1"/>
    </xf>
    <xf numFmtId="0" fontId="8" fillId="0" borderId="11" xfId="0" applyFont="1" applyBorder="1" applyAlignment="1">
      <alignment horizontal="left" wrapText="1"/>
    </xf>
    <xf numFmtId="0" fontId="8" fillId="0" borderId="7" xfId="0" applyFont="1" applyBorder="1" applyAlignment="1">
      <alignment horizontal="left" wrapText="1"/>
    </xf>
    <xf numFmtId="0" fontId="8" fillId="0" borderId="11" xfId="0" applyFont="1" applyBorder="1" applyAlignment="1">
      <alignment wrapText="1"/>
    </xf>
    <xf numFmtId="0" fontId="8" fillId="0" borderId="7" xfId="0" applyFont="1" applyBorder="1" applyAlignment="1">
      <alignment wrapText="1"/>
    </xf>
    <xf numFmtId="0" fontId="8" fillId="0" borderId="0" xfId="0" applyFont="1" applyAlignment="1">
      <alignment vertical="top"/>
    </xf>
    <xf numFmtId="0" fontId="19" fillId="0" borderId="0" xfId="0" applyFont="1" applyAlignment="1">
      <alignment horizontal="left" vertical="top" wrapText="1"/>
    </xf>
    <xf numFmtId="0" fontId="8" fillId="0" borderId="0" xfId="0" applyFont="1" applyAlignment="1">
      <alignment horizontal="left" wrapText="1"/>
    </xf>
    <xf numFmtId="0" fontId="17" fillId="0" borderId="1" xfId="0" applyFont="1" applyBorder="1" applyAlignment="1">
      <alignment horizontal="center" vertical="top" wrapText="1"/>
    </xf>
    <xf numFmtId="0" fontId="18" fillId="0" borderId="1" xfId="0" applyFont="1" applyBorder="1" applyAlignment="1">
      <alignment horizontal="center" vertical="top" wrapText="1"/>
    </xf>
    <xf numFmtId="0" fontId="19" fillId="0" borderId="1" xfId="0" applyFont="1" applyBorder="1" applyAlignment="1">
      <alignment horizontal="left" vertical="top" wrapText="1"/>
    </xf>
    <xf numFmtId="0" fontId="8" fillId="0" borderId="7" xfId="0" applyFont="1" applyBorder="1" applyAlignment="1">
      <alignment horizontal="center" vertical="top" wrapText="1"/>
    </xf>
    <xf numFmtId="0" fontId="8" fillId="0" borderId="7" xfId="0" applyFont="1" applyBorder="1" applyAlignment="1">
      <alignment horizontal="left" vertical="center" wrapText="1"/>
    </xf>
    <xf numFmtId="0" fontId="19" fillId="0" borderId="7" xfId="0" applyFont="1" applyBorder="1" applyAlignment="1">
      <alignment vertical="top" wrapText="1"/>
    </xf>
    <xf numFmtId="0" fontId="16" fillId="0" borderId="15" xfId="0" applyFont="1" applyBorder="1" applyAlignment="1">
      <alignment horizontal="left" vertical="top" wrapText="1"/>
    </xf>
    <xf numFmtId="0" fontId="17" fillId="0" borderId="12" xfId="0" applyFont="1" applyBorder="1" applyAlignment="1">
      <alignment horizontal="left" vertical="top" wrapText="1" indent="5"/>
    </xf>
    <xf numFmtId="0" fontId="17" fillId="0" borderId="6" xfId="0" applyFont="1" applyBorder="1" applyAlignment="1">
      <alignment horizontal="left" vertical="top" wrapText="1" indent="1"/>
    </xf>
    <xf numFmtId="0" fontId="17" fillId="0" borderId="6" xfId="0" applyFont="1" applyBorder="1" applyAlignment="1">
      <alignment horizontal="center" vertical="top" wrapText="1"/>
    </xf>
    <xf numFmtId="0" fontId="8" fillId="0" borderId="4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center" wrapText="1"/>
    </xf>
    <xf numFmtId="0" fontId="19" fillId="0" borderId="8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left" wrapText="1"/>
    </xf>
    <xf numFmtId="0" fontId="16" fillId="0" borderId="7" xfId="0" applyFont="1" applyBorder="1" applyAlignment="1">
      <alignment horizontal="left" vertical="top"/>
    </xf>
    <xf numFmtId="0" fontId="17" fillId="0" borderId="7" xfId="0" applyFont="1" applyBorder="1" applyAlignment="1">
      <alignment horizontal="left" vertical="top" wrapText="1" indent="6"/>
    </xf>
    <xf numFmtId="0" fontId="6" fillId="0" borderId="7" xfId="0" applyFont="1" applyBorder="1" applyAlignment="1">
      <alignment horizontal="center" vertical="top"/>
    </xf>
    <xf numFmtId="0" fontId="7" fillId="0" borderId="7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left" wrapText="1"/>
    </xf>
    <xf numFmtId="0" fontId="6" fillId="0" borderId="7" xfId="0" applyFont="1" applyBorder="1" applyAlignment="1">
      <alignment horizontal="left" vertical="top"/>
    </xf>
    <xf numFmtId="0" fontId="6" fillId="0" borderId="7" xfId="0" applyFont="1" applyBorder="1" applyAlignment="1">
      <alignment vertical="center" wrapText="1"/>
    </xf>
    <xf numFmtId="0" fontId="7" fillId="0" borderId="7" xfId="0" applyFont="1" applyBorder="1" applyAlignment="1">
      <alignment vertical="top" wrapText="1"/>
    </xf>
    <xf numFmtId="0" fontId="6" fillId="0" borderId="7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top" wrapText="1"/>
    </xf>
    <xf numFmtId="0" fontId="9" fillId="0" borderId="7" xfId="0" applyFont="1" applyBorder="1" applyAlignment="1">
      <alignment horizontal="left" vertical="top" wrapText="1"/>
    </xf>
    <xf numFmtId="0" fontId="16" fillId="0" borderId="7" xfId="0" applyFont="1" applyBorder="1" applyAlignment="1">
      <alignment horizontal="left" vertical="top" wrapText="1"/>
    </xf>
    <xf numFmtId="0" fontId="16" fillId="0" borderId="7" xfId="0" applyFont="1" applyBorder="1" applyAlignment="1">
      <alignment horizontal="center" wrapText="1"/>
    </xf>
    <xf numFmtId="0" fontId="16" fillId="0" borderId="7" xfId="0" applyFont="1" applyBorder="1" applyAlignment="1">
      <alignment horizontal="center" vertical="center" wrapText="1"/>
    </xf>
    <xf numFmtId="0" fontId="21" fillId="0" borderId="7" xfId="0" applyFont="1" applyBorder="1" applyAlignment="1">
      <alignment horizontal="left" vertical="top"/>
    </xf>
    <xf numFmtId="0" fontId="17" fillId="0" borderId="1" xfId="0" applyFont="1" applyBorder="1" applyAlignment="1">
      <alignment horizontal="left" vertical="top" wrapText="1" indent="1"/>
    </xf>
    <xf numFmtId="165" fontId="16" fillId="0" borderId="1" xfId="0" applyNumberFormat="1" applyFont="1" applyBorder="1" applyAlignment="1">
      <alignment horizontal="left" vertical="top" indent="2" shrinkToFit="1"/>
    </xf>
    <xf numFmtId="0" fontId="17" fillId="0" borderId="1" xfId="0" applyFont="1" applyBorder="1" applyAlignment="1">
      <alignment horizontal="left" vertical="top" wrapText="1" indent="2"/>
    </xf>
    <xf numFmtId="0" fontId="17" fillId="0" borderId="1" xfId="0" applyFont="1" applyBorder="1" applyAlignment="1">
      <alignment horizontal="left" vertical="top" wrapText="1"/>
    </xf>
    <xf numFmtId="0" fontId="19" fillId="0" borderId="5" xfId="0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top" wrapText="1" indent="5"/>
    </xf>
    <xf numFmtId="0" fontId="8" fillId="0" borderId="1" xfId="0" applyFont="1" applyBorder="1" applyAlignment="1">
      <alignment horizontal="left" vertical="top" wrapText="1"/>
    </xf>
    <xf numFmtId="0" fontId="19" fillId="0" borderId="7" xfId="0" applyFont="1" applyBorder="1" applyAlignment="1">
      <alignment vertical="top"/>
    </xf>
    <xf numFmtId="0" fontId="17" fillId="0" borderId="4" xfId="0" applyFont="1" applyBorder="1" applyAlignment="1">
      <alignment horizontal="left" vertical="top" wrapText="1" indent="2"/>
    </xf>
    <xf numFmtId="0" fontId="17" fillId="0" borderId="4" xfId="0" applyFont="1" applyBorder="1" applyAlignment="1">
      <alignment horizontal="left" vertical="top" wrapText="1" indent="6"/>
    </xf>
    <xf numFmtId="0" fontId="17" fillId="0" borderId="1" xfId="0" applyFont="1" applyBorder="1" applyAlignment="1">
      <alignment horizontal="left" vertical="top" wrapText="1" indent="4"/>
    </xf>
    <xf numFmtId="0" fontId="17" fillId="0" borderId="1" xfId="0" applyFont="1" applyBorder="1" applyAlignment="1">
      <alignment horizontal="left" vertical="top" wrapText="1" indent="3"/>
    </xf>
    <xf numFmtId="0" fontId="19" fillId="0" borderId="4" xfId="0" applyFont="1" applyBorder="1" applyAlignment="1">
      <alignment horizontal="left" vertical="top" wrapText="1"/>
    </xf>
    <xf numFmtId="0" fontId="19" fillId="0" borderId="4" xfId="0" applyFont="1" applyBorder="1" applyAlignment="1">
      <alignment horizontal="left" vertical="top" wrapText="1" indent="1"/>
    </xf>
    <xf numFmtId="0" fontId="8" fillId="0" borderId="5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22" fillId="0" borderId="0" xfId="0" applyFont="1" applyAlignment="1">
      <alignment horizontal="left" vertical="top"/>
    </xf>
    <xf numFmtId="0" fontId="8" fillId="0" borderId="0" xfId="0" applyFont="1"/>
    <xf numFmtId="1" fontId="8" fillId="0" borderId="0" xfId="0" applyNumberFormat="1" applyFont="1"/>
    <xf numFmtId="0" fontId="23" fillId="0" borderId="7" xfId="0" applyFont="1" applyBorder="1" applyAlignment="1">
      <alignment horizontal="center" wrapText="1"/>
    </xf>
    <xf numFmtId="0" fontId="24" fillId="0" borderId="7" xfId="0" applyFont="1" applyBorder="1" applyAlignment="1">
      <alignment horizontal="left" vertical="top" wrapText="1"/>
    </xf>
    <xf numFmtId="0" fontId="24" fillId="0" borderId="7" xfId="0" applyFont="1" applyBorder="1" applyAlignment="1">
      <alignment horizontal="left" wrapText="1"/>
    </xf>
    <xf numFmtId="0" fontId="24" fillId="0" borderId="7" xfId="0" applyFont="1" applyBorder="1" applyAlignment="1">
      <alignment horizontal="left" vertical="top"/>
    </xf>
    <xf numFmtId="0" fontId="24" fillId="0" borderId="7" xfId="0" applyFont="1" applyBorder="1" applyAlignment="1">
      <alignment horizontal="left" vertical="center" wrapText="1"/>
    </xf>
    <xf numFmtId="0" fontId="24" fillId="0" borderId="7" xfId="0" applyFont="1" applyBorder="1" applyAlignment="1">
      <alignment vertical="top" wrapText="1"/>
    </xf>
    <xf numFmtId="0" fontId="24" fillId="0" borderId="7" xfId="0" applyFont="1" applyBorder="1" applyAlignment="1">
      <alignment vertical="center" wrapText="1"/>
    </xf>
    <xf numFmtId="0" fontId="24" fillId="0" borderId="0" xfId="0" applyFont="1" applyAlignment="1">
      <alignment horizontal="left" vertical="top"/>
    </xf>
    <xf numFmtId="0" fontId="8" fillId="2" borderId="0" xfId="0" applyFont="1" applyFill="1" applyAlignment="1">
      <alignment vertical="center"/>
    </xf>
    <xf numFmtId="0" fontId="26" fillId="0" borderId="7" xfId="0" applyFont="1" applyBorder="1" applyAlignment="1">
      <alignment horizontal="left" vertical="top"/>
    </xf>
    <xf numFmtId="0" fontId="27" fillId="0" borderId="7" xfId="0" applyFont="1" applyBorder="1" applyAlignment="1">
      <alignment horizontal="left" vertical="top"/>
    </xf>
    <xf numFmtId="0" fontId="27" fillId="0" borderId="7" xfId="0" applyFont="1" applyBorder="1" applyAlignment="1">
      <alignment horizontal="left" vertical="top" wrapText="1"/>
    </xf>
    <xf numFmtId="0" fontId="26" fillId="0" borderId="7" xfId="0" applyFont="1" applyBorder="1" applyAlignment="1">
      <alignment horizontal="left" vertical="top" wrapText="1"/>
    </xf>
    <xf numFmtId="0" fontId="26" fillId="0" borderId="15" xfId="0" applyFont="1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25" fillId="0" borderId="7" xfId="0" applyFont="1" applyBorder="1" applyAlignment="1">
      <alignment horizontal="center" vertical="top"/>
    </xf>
    <xf numFmtId="0" fontId="28" fillId="3" borderId="7" xfId="0" applyFont="1" applyFill="1" applyBorder="1" applyAlignment="1">
      <alignment horizontal="left" wrapText="1"/>
    </xf>
    <xf numFmtId="0" fontId="29" fillId="0" borderId="7" xfId="0" applyFont="1" applyBorder="1" applyAlignment="1">
      <alignment horizontal="left" vertical="top"/>
    </xf>
    <xf numFmtId="0" fontId="6" fillId="4" borderId="1" xfId="0" applyFont="1" applyFill="1" applyBorder="1" applyAlignment="1">
      <alignment horizontal="left" wrapText="1"/>
    </xf>
    <xf numFmtId="0" fontId="8" fillId="4" borderId="0" xfId="0" applyFont="1" applyFill="1"/>
    <xf numFmtId="0" fontId="8" fillId="4" borderId="0" xfId="0" applyFont="1" applyFill="1" applyAlignment="1">
      <alignment horizontal="left" vertical="top"/>
    </xf>
    <xf numFmtId="0" fontId="8" fillId="4" borderId="4" xfId="0" applyFont="1" applyFill="1" applyBorder="1" applyAlignment="1">
      <alignment horizontal="left" wrapText="1"/>
    </xf>
    <xf numFmtId="0" fontId="8" fillId="4" borderId="1" xfId="0" applyFont="1" applyFill="1" applyBorder="1" applyAlignment="1">
      <alignment horizontal="left" wrapText="1"/>
    </xf>
    <xf numFmtId="0" fontId="19" fillId="0" borderId="3" xfId="0" applyFont="1" applyBorder="1" applyAlignment="1">
      <alignment horizontal="left" vertical="top" wrapText="1"/>
    </xf>
    <xf numFmtId="0" fontId="30" fillId="0" borderId="15" xfId="0" applyFont="1" applyBorder="1" applyAlignment="1">
      <alignment horizontal="center" vertical="top"/>
    </xf>
    <xf numFmtId="0" fontId="26" fillId="4" borderId="7" xfId="0" applyFont="1" applyFill="1" applyBorder="1" applyAlignment="1">
      <alignment horizontal="center" vertical="top"/>
    </xf>
    <xf numFmtId="0" fontId="0" fillId="4" borderId="7" xfId="0" applyFill="1" applyBorder="1" applyAlignment="1">
      <alignment horizontal="center" vertical="top"/>
    </xf>
    <xf numFmtId="0" fontId="25" fillId="0" borderId="0" xfId="0" applyFont="1" applyAlignment="1">
      <alignment horizontal="left" vertical="top"/>
    </xf>
    <xf numFmtId="0" fontId="0" fillId="4" borderId="7" xfId="0" applyFill="1" applyBorder="1" applyAlignment="1">
      <alignment horizontal="left" vertical="top"/>
    </xf>
    <xf numFmtId="0" fontId="24" fillId="4" borderId="7" xfId="0" applyFont="1" applyFill="1" applyBorder="1" applyAlignment="1">
      <alignment horizontal="left" wrapText="1"/>
    </xf>
    <xf numFmtId="0" fontId="24" fillId="4" borderId="7" xfId="0" applyFont="1" applyFill="1" applyBorder="1" applyAlignment="1">
      <alignment horizontal="left" vertical="center" wrapText="1"/>
    </xf>
    <xf numFmtId="0" fontId="8" fillId="4" borderId="7" xfId="0" applyFont="1" applyFill="1" applyBorder="1" applyAlignment="1">
      <alignment horizontal="left" wrapText="1"/>
    </xf>
    <xf numFmtId="0" fontId="25" fillId="4" borderId="7" xfId="0" quotePrefix="1" applyFont="1" applyFill="1" applyBorder="1" applyAlignment="1">
      <alignment horizontal="left" vertical="top"/>
    </xf>
    <xf numFmtId="0" fontId="8" fillId="4" borderId="7" xfId="0" applyFont="1" applyFill="1" applyBorder="1" applyAlignment="1">
      <alignment horizontal="left" vertical="center" wrapText="1"/>
    </xf>
    <xf numFmtId="0" fontId="1" fillId="4" borderId="7" xfId="0" applyFont="1" applyFill="1" applyBorder="1" applyAlignment="1">
      <alignment vertical="top" wrapText="1"/>
    </xf>
    <xf numFmtId="0" fontId="8" fillId="4" borderId="1" xfId="0" applyFont="1" applyFill="1" applyBorder="1" applyAlignment="1">
      <alignment horizontal="left" vertical="center" wrapText="1"/>
    </xf>
    <xf numFmtId="0" fontId="6" fillId="4" borderId="7" xfId="0" applyFont="1" applyFill="1" applyBorder="1" applyAlignment="1">
      <alignment horizontal="left" wrapText="1"/>
    </xf>
    <xf numFmtId="0" fontId="17" fillId="0" borderId="7" xfId="0" applyFont="1" applyBorder="1" applyAlignment="1">
      <alignment horizontal="left" vertical="top" wrapText="1"/>
    </xf>
    <xf numFmtId="0" fontId="8" fillId="0" borderId="7" xfId="0" applyFont="1" applyBorder="1" applyAlignment="1">
      <alignment horizontal="left" vertical="top" wrapText="1"/>
    </xf>
    <xf numFmtId="0" fontId="17" fillId="0" borderId="7" xfId="0" applyFont="1" applyBorder="1" applyAlignment="1">
      <alignment horizontal="center" vertical="top" wrapText="1"/>
    </xf>
    <xf numFmtId="0" fontId="11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11" fillId="0" borderId="0" xfId="0" applyFont="1" applyAlignment="1">
      <alignment vertical="top" wrapText="1"/>
    </xf>
    <xf numFmtId="0" fontId="5" fillId="0" borderId="0" xfId="0" applyFont="1" applyAlignment="1">
      <alignment vertical="top" wrapText="1"/>
    </xf>
    <xf numFmtId="0" fontId="7" fillId="0" borderId="7" xfId="0" applyFont="1" applyBorder="1" applyAlignment="1">
      <alignment horizontal="left" vertical="top" wrapText="1"/>
    </xf>
    <xf numFmtId="0" fontId="6" fillId="0" borderId="7" xfId="0" applyFont="1" applyBorder="1" applyAlignment="1">
      <alignment horizontal="left" vertical="top" wrapText="1"/>
    </xf>
    <xf numFmtId="0" fontId="6" fillId="4" borderId="7" xfId="0" applyFont="1" applyFill="1" applyBorder="1" applyAlignment="1">
      <alignment horizontal="left" vertical="center" wrapText="1"/>
    </xf>
    <xf numFmtId="0" fontId="23" fillId="0" borderId="7" xfId="0" applyFont="1" applyBorder="1" applyAlignment="1">
      <alignment horizontal="left" vertical="top" wrapText="1"/>
    </xf>
    <xf numFmtId="0" fontId="16" fillId="0" borderId="0" xfId="0" applyFont="1" applyAlignment="1">
      <alignment horizontal="center" vertical="top"/>
    </xf>
    <xf numFmtId="0" fontId="17" fillId="0" borderId="7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top" wrapText="1"/>
    </xf>
    <xf numFmtId="0" fontId="8" fillId="0" borderId="0" xfId="0" applyFont="1" applyAlignment="1">
      <alignment horizontal="left" vertical="top"/>
    </xf>
    <xf numFmtId="0" fontId="8" fillId="0" borderId="0" xfId="0" applyFont="1" applyAlignment="1">
      <alignment horizontal="left"/>
    </xf>
    <xf numFmtId="0" fontId="16" fillId="0" borderId="0" xfId="0" applyFont="1" applyAlignment="1">
      <alignment horizontal="left" vertical="top"/>
    </xf>
    <xf numFmtId="0" fontId="16" fillId="0" borderId="7" xfId="0" applyFont="1" applyBorder="1" applyAlignment="1">
      <alignment horizontal="center" vertical="top" wrapText="1"/>
    </xf>
    <xf numFmtId="0" fontId="8" fillId="0" borderId="7" xfId="0" applyFont="1" applyBorder="1" applyAlignment="1">
      <alignment horizontal="left" vertical="top"/>
    </xf>
    <xf numFmtId="0" fontId="7" fillId="0" borderId="7" xfId="0" applyFont="1" applyBorder="1" applyAlignment="1">
      <alignment horizontal="left" vertical="top" wrapText="1"/>
    </xf>
    <xf numFmtId="0" fontId="6" fillId="0" borderId="7" xfId="0" applyFont="1" applyBorder="1" applyAlignment="1">
      <alignment horizontal="left" vertical="top" wrapText="1"/>
    </xf>
    <xf numFmtId="164" fontId="8" fillId="0" borderId="1" xfId="1" applyFont="1" applyBorder="1" applyAlignment="1">
      <alignment horizontal="left" wrapText="1"/>
    </xf>
    <xf numFmtId="164" fontId="8" fillId="0" borderId="1" xfId="1" applyFont="1" applyBorder="1" applyAlignment="1">
      <alignment horizontal="left" vertical="center" wrapText="1"/>
    </xf>
    <xf numFmtId="164" fontId="8" fillId="0" borderId="5" xfId="1" applyFont="1" applyBorder="1" applyAlignment="1">
      <alignment horizontal="left" wrapText="1"/>
    </xf>
    <xf numFmtId="164" fontId="8" fillId="0" borderId="7" xfId="1" applyFont="1" applyBorder="1" applyAlignment="1">
      <alignment wrapText="1"/>
    </xf>
    <xf numFmtId="164" fontId="8" fillId="0" borderId="6" xfId="1" applyFont="1" applyBorder="1" applyAlignment="1">
      <alignment horizontal="left" wrapText="1"/>
    </xf>
    <xf numFmtId="164" fontId="8" fillId="4" borderId="1" xfId="1" applyFont="1" applyFill="1" applyBorder="1" applyAlignment="1">
      <alignment horizontal="left" wrapText="1"/>
    </xf>
    <xf numFmtId="164" fontId="8" fillId="5" borderId="1" xfId="1" applyFont="1" applyFill="1" applyBorder="1" applyAlignment="1">
      <alignment horizontal="left" wrapText="1"/>
    </xf>
    <xf numFmtId="164" fontId="8" fillId="0" borderId="0" xfId="1" applyFont="1" applyAlignment="1">
      <alignment wrapText="1"/>
    </xf>
    <xf numFmtId="164" fontId="8" fillId="4" borderId="4" xfId="1" applyFont="1" applyFill="1" applyBorder="1" applyAlignment="1">
      <alignment horizontal="left" wrapText="1"/>
    </xf>
    <xf numFmtId="164" fontId="6" fillId="4" borderId="7" xfId="1" applyFont="1" applyFill="1" applyBorder="1" applyAlignment="1">
      <alignment horizontal="left" wrapText="1"/>
    </xf>
    <xf numFmtId="164" fontId="6" fillId="0" borderId="7" xfId="1" applyFont="1" applyBorder="1" applyAlignment="1">
      <alignment horizontal="left" wrapText="1"/>
    </xf>
    <xf numFmtId="164" fontId="6" fillId="0" borderId="7" xfId="1" applyFont="1" applyBorder="1" applyAlignment="1">
      <alignment vertical="center" wrapText="1"/>
    </xf>
    <xf numFmtId="164" fontId="6" fillId="0" borderId="7" xfId="1" applyFont="1" applyBorder="1" applyAlignment="1">
      <alignment horizontal="left" vertical="center" wrapText="1"/>
    </xf>
    <xf numFmtId="164" fontId="6" fillId="4" borderId="7" xfId="1" applyFont="1" applyFill="1" applyBorder="1" applyAlignment="1">
      <alignment horizontal="left" vertical="center" wrapText="1"/>
    </xf>
    <xf numFmtId="0" fontId="17" fillId="0" borderId="7" xfId="0" applyFont="1" applyBorder="1" applyAlignment="1">
      <alignment horizontal="left" vertical="top" wrapText="1"/>
    </xf>
    <xf numFmtId="0" fontId="8" fillId="0" borderId="7" xfId="0" applyFont="1" applyBorder="1" applyAlignment="1">
      <alignment horizontal="left" vertical="top" wrapText="1"/>
    </xf>
    <xf numFmtId="0" fontId="17" fillId="0" borderId="7" xfId="0" applyFont="1" applyBorder="1" applyAlignment="1">
      <alignment horizontal="center" vertical="top" wrapText="1"/>
    </xf>
    <xf numFmtId="0" fontId="17" fillId="0" borderId="13" xfId="0" applyFont="1" applyBorder="1" applyAlignment="1">
      <alignment horizontal="center" vertical="top" wrapText="1"/>
    </xf>
    <xf numFmtId="0" fontId="17" fillId="0" borderId="17" xfId="0" applyFont="1" applyBorder="1" applyAlignment="1">
      <alignment horizontal="center" vertical="top" wrapText="1"/>
    </xf>
    <xf numFmtId="0" fontId="17" fillId="0" borderId="11" xfId="0" applyFont="1" applyBorder="1" applyAlignment="1">
      <alignment horizontal="center" vertical="top" wrapText="1"/>
    </xf>
    <xf numFmtId="0" fontId="5" fillId="0" borderId="0" xfId="0" applyFont="1" applyAlignment="1">
      <alignment vertical="top" wrapText="1"/>
    </xf>
    <xf numFmtId="0" fontId="11" fillId="0" borderId="0" xfId="0" applyFont="1" applyAlignment="1">
      <alignment vertical="top" wrapText="1"/>
    </xf>
    <xf numFmtId="0" fontId="11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12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0" fontId="10" fillId="0" borderId="0" xfId="0" applyFont="1" applyAlignment="1">
      <alignment horizontal="left" vertical="top" wrapText="1" indent="29"/>
    </xf>
    <xf numFmtId="0" fontId="0" fillId="0" borderId="16" xfId="0" applyBorder="1" applyAlignment="1">
      <alignment horizontal="center" vertical="top" wrapText="1"/>
    </xf>
    <xf numFmtId="0" fontId="17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17" fillId="0" borderId="10" xfId="0" applyFont="1" applyBorder="1" applyAlignment="1">
      <alignment horizontal="left" vertical="top" wrapText="1"/>
    </xf>
    <xf numFmtId="0" fontId="17" fillId="0" borderId="14" xfId="0" applyFont="1" applyBorder="1" applyAlignment="1">
      <alignment horizontal="left" vertical="top" wrapText="1"/>
    </xf>
    <xf numFmtId="0" fontId="8" fillId="0" borderId="14" xfId="0" applyFont="1" applyBorder="1" applyAlignment="1">
      <alignment horizontal="left" vertical="top" wrapText="1"/>
    </xf>
    <xf numFmtId="0" fontId="17" fillId="0" borderId="13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left" vertical="top"/>
    </xf>
    <xf numFmtId="0" fontId="17" fillId="0" borderId="11" xfId="0" applyFont="1" applyBorder="1" applyAlignment="1">
      <alignment horizontal="left" vertical="top"/>
    </xf>
    <xf numFmtId="0" fontId="9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 vertical="top" wrapText="1"/>
    </xf>
    <xf numFmtId="0" fontId="7" fillId="0" borderId="7" xfId="0" applyFont="1" applyBorder="1" applyAlignment="1">
      <alignment horizontal="left" vertical="top" wrapText="1"/>
    </xf>
    <xf numFmtId="0" fontId="6" fillId="0" borderId="7" xfId="0" applyFont="1" applyBorder="1" applyAlignment="1">
      <alignment horizontal="left" vertical="top" wrapText="1"/>
    </xf>
    <xf numFmtId="0" fontId="9" fillId="0" borderId="7" xfId="0" applyFont="1" applyBorder="1" applyAlignment="1">
      <alignment horizontal="center" vertical="top" wrapText="1"/>
    </xf>
    <xf numFmtId="0" fontId="9" fillId="0" borderId="13" xfId="0" applyFont="1" applyBorder="1" applyAlignment="1">
      <alignment horizontal="left" vertical="top" wrapText="1"/>
    </xf>
    <xf numFmtId="0" fontId="9" fillId="0" borderId="11" xfId="0" applyFont="1" applyBorder="1" applyAlignment="1">
      <alignment horizontal="left" vertical="top" wrapText="1"/>
    </xf>
    <xf numFmtId="0" fontId="6" fillId="0" borderId="11" xfId="0" applyFont="1" applyBorder="1" applyAlignment="1">
      <alignment horizontal="left" vertical="top"/>
    </xf>
    <xf numFmtId="0" fontId="7" fillId="0" borderId="7" xfId="0" applyFont="1" applyBorder="1" applyAlignment="1">
      <alignment horizontal="left" vertical="center" wrapText="1"/>
    </xf>
    <xf numFmtId="0" fontId="6" fillId="4" borderId="7" xfId="0" applyFont="1" applyFill="1" applyBorder="1" applyAlignment="1">
      <alignment horizontal="left" vertical="center" wrapText="1"/>
    </xf>
    <xf numFmtId="164" fontId="6" fillId="4" borderId="7" xfId="1" applyFont="1" applyFill="1" applyBorder="1" applyAlignment="1">
      <alignment horizontal="left" vertical="center" wrapText="1"/>
    </xf>
    <xf numFmtId="0" fontId="17" fillId="0" borderId="0" xfId="0" applyFont="1" applyAlignment="1">
      <alignment horizontal="left" vertical="top" wrapText="1" indent="20"/>
    </xf>
    <xf numFmtId="0" fontId="17" fillId="0" borderId="0" xfId="0" applyFont="1" applyAlignment="1">
      <alignment horizontal="left" vertical="top" wrapText="1" indent="14"/>
    </xf>
    <xf numFmtId="0" fontId="17" fillId="0" borderId="0" xfId="0" applyFont="1" applyAlignment="1">
      <alignment horizontal="left" vertical="top" wrapText="1" indent="22"/>
    </xf>
    <xf numFmtId="0" fontId="16" fillId="0" borderId="0" xfId="0" applyFont="1" applyAlignment="1">
      <alignment horizontal="center" vertical="top" wrapText="1"/>
    </xf>
    <xf numFmtId="0" fontId="17" fillId="0" borderId="7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top" wrapText="1"/>
    </xf>
    <xf numFmtId="0" fontId="23" fillId="0" borderId="7" xfId="0" applyFont="1" applyBorder="1" applyAlignment="1">
      <alignment horizontal="left" vertical="top" wrapText="1"/>
    </xf>
    <xf numFmtId="0" fontId="16" fillId="0" borderId="0" xfId="0" applyFont="1" applyAlignment="1">
      <alignment horizontal="center" vertical="top"/>
    </xf>
    <xf numFmtId="0" fontId="9" fillId="0" borderId="16" xfId="0" applyFont="1" applyBorder="1" applyAlignment="1">
      <alignment horizontal="center" vertical="top" wrapText="1"/>
    </xf>
    <xf numFmtId="1" fontId="23" fillId="0" borderId="0" xfId="0" applyNumberFormat="1" applyFont="1" applyAlignment="1">
      <alignment horizontal="left" wrapText="1"/>
    </xf>
    <xf numFmtId="1" fontId="23" fillId="0" borderId="0" xfId="0" applyNumberFormat="1" applyFont="1" applyAlignment="1">
      <alignment horizontal="left"/>
    </xf>
    <xf numFmtId="1" fontId="8" fillId="0" borderId="0" xfId="0" applyNumberFormat="1" applyFont="1" applyAlignment="1">
      <alignment horizontal="left" wrapText="1"/>
    </xf>
    <xf numFmtId="0" fontId="8" fillId="0" borderId="0" xfId="0" applyFont="1" applyAlignment="1">
      <alignment horizontal="left" vertical="top"/>
    </xf>
    <xf numFmtId="0" fontId="23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20" fillId="0" borderId="7" xfId="0" applyFont="1" applyBorder="1" applyAlignment="1">
      <alignment horizontal="left" vertical="top"/>
    </xf>
    <xf numFmtId="0" fontId="16" fillId="0" borderId="0" xfId="0" applyFont="1" applyAlignment="1">
      <alignment horizontal="left" vertical="top"/>
    </xf>
    <xf numFmtId="0" fontId="17" fillId="0" borderId="3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2" xfId="0" applyFont="1" applyBorder="1" applyAlignment="1">
      <alignment horizontal="center" vertical="top" wrapText="1"/>
    </xf>
    <xf numFmtId="0" fontId="16" fillId="0" borderId="7" xfId="0" applyFont="1" applyBorder="1" applyAlignment="1">
      <alignment horizontal="center" vertical="top" wrapText="1"/>
    </xf>
    <xf numFmtId="0" fontId="16" fillId="0" borderId="7" xfId="0" applyFont="1" applyBorder="1" applyAlignment="1">
      <alignment horizontal="center" vertical="top"/>
    </xf>
    <xf numFmtId="0" fontId="8" fillId="0" borderId="7" xfId="0" applyFont="1" applyBorder="1" applyAlignment="1">
      <alignment horizontal="left" vertical="top"/>
    </xf>
    <xf numFmtId="0" fontId="16" fillId="0" borderId="13" xfId="0" applyFont="1" applyBorder="1" applyAlignment="1">
      <alignment horizontal="center" vertical="top" wrapText="1"/>
    </xf>
    <xf numFmtId="0" fontId="16" fillId="0" borderId="17" xfId="0" applyFont="1" applyBorder="1" applyAlignment="1">
      <alignment horizontal="center" vertical="top" wrapText="1"/>
    </xf>
    <xf numFmtId="0" fontId="16" fillId="0" borderId="11" xfId="0" applyFont="1" applyBorder="1" applyAlignment="1">
      <alignment horizontal="center" vertical="top" wrapText="1"/>
    </xf>
    <xf numFmtId="0" fontId="0" fillId="0" borderId="13" xfId="0" applyBorder="1" applyAlignment="1">
      <alignment horizontal="center" vertical="top"/>
    </xf>
    <xf numFmtId="0" fontId="0" fillId="0" borderId="17" xfId="0" applyBorder="1" applyAlignment="1">
      <alignment horizontal="center" vertical="top"/>
    </xf>
    <xf numFmtId="0" fontId="0" fillId="0" borderId="11" xfId="0" applyBorder="1" applyAlignment="1">
      <alignment horizontal="center" vertical="top"/>
    </xf>
  </cellXfs>
  <cellStyles count="2">
    <cellStyle name="Mo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workbookViewId="0">
      <selection activeCell="M4" sqref="M4"/>
    </sheetView>
  </sheetViews>
  <sheetFormatPr defaultRowHeight="12.75" x14ac:dyDescent="0.2"/>
  <cols>
    <col min="1" max="1" width="21.6640625" bestFit="1" customWidth="1"/>
    <col min="2" max="2" width="28.33203125" customWidth="1"/>
    <col min="3" max="9" width="15.6640625" customWidth="1"/>
    <col min="10" max="10" width="2.6640625" customWidth="1"/>
  </cols>
  <sheetData>
    <row r="1" spans="1:10" ht="45" customHeight="1" x14ac:dyDescent="0.2">
      <c r="A1" s="169" t="s">
        <v>0</v>
      </c>
      <c r="B1" s="170"/>
      <c r="C1" s="170"/>
      <c r="D1" s="170"/>
      <c r="E1" s="170"/>
      <c r="F1" s="170"/>
      <c r="G1" s="170"/>
      <c r="H1" s="170"/>
      <c r="I1" s="171"/>
      <c r="J1" s="4"/>
    </row>
    <row r="2" spans="1:10" ht="37.5" customHeight="1" x14ac:dyDescent="0.2">
      <c r="A2" s="148" t="s">
        <v>1</v>
      </c>
      <c r="B2" s="133" t="s">
        <v>2</v>
      </c>
      <c r="C2" s="133" t="s">
        <v>3</v>
      </c>
      <c r="D2" s="133" t="s">
        <v>4</v>
      </c>
      <c r="E2" s="133" t="s">
        <v>5</v>
      </c>
      <c r="F2" s="133" t="s">
        <v>6</v>
      </c>
      <c r="G2" s="133" t="s">
        <v>7</v>
      </c>
      <c r="H2" s="133" t="s">
        <v>8</v>
      </c>
      <c r="I2" s="133" t="s">
        <v>9</v>
      </c>
    </row>
    <row r="3" spans="1:10" ht="15" customHeight="1" x14ac:dyDescent="0.25">
      <c r="A3" s="166" t="s">
        <v>10</v>
      </c>
      <c r="B3" s="166"/>
      <c r="C3" s="125">
        <f t="shared" ref="C3:I3" si="0">C4+C5+C6+C7+C8+C9+C10+C11</f>
        <v>0</v>
      </c>
      <c r="D3" s="125">
        <f t="shared" si="0"/>
        <v>0</v>
      </c>
      <c r="E3" s="125">
        <f t="shared" si="0"/>
        <v>0</v>
      </c>
      <c r="F3" s="125">
        <f t="shared" si="0"/>
        <v>0</v>
      </c>
      <c r="G3" s="125">
        <f t="shared" si="0"/>
        <v>0</v>
      </c>
      <c r="H3" s="125">
        <f t="shared" si="0"/>
        <v>0</v>
      </c>
      <c r="I3" s="125">
        <f t="shared" si="0"/>
        <v>0</v>
      </c>
    </row>
    <row r="4" spans="1:10" ht="30" customHeight="1" x14ac:dyDescent="0.2">
      <c r="A4" s="149" t="s">
        <v>11</v>
      </c>
      <c r="B4" s="132" t="s">
        <v>12</v>
      </c>
      <c r="C4" s="49"/>
      <c r="D4" s="49"/>
      <c r="E4" s="49"/>
      <c r="F4" s="49"/>
      <c r="G4" s="49"/>
      <c r="H4" s="49"/>
      <c r="I4" s="49"/>
    </row>
    <row r="5" spans="1:10" ht="15" customHeight="1" x14ac:dyDescent="0.25">
      <c r="A5" s="149" t="s">
        <v>13</v>
      </c>
      <c r="B5" s="33" t="s">
        <v>14</v>
      </c>
      <c r="C5" s="39"/>
      <c r="D5" s="39"/>
      <c r="E5" s="39"/>
      <c r="F5" s="39"/>
      <c r="G5" s="39"/>
      <c r="H5" s="39"/>
      <c r="I5" s="39"/>
    </row>
    <row r="6" spans="1:10" ht="15" customHeight="1" x14ac:dyDescent="0.25">
      <c r="A6" s="149" t="s">
        <v>15</v>
      </c>
      <c r="B6" s="33" t="s">
        <v>16</v>
      </c>
      <c r="C6" s="39"/>
      <c r="D6" s="39"/>
      <c r="E6" s="39"/>
      <c r="F6" s="39"/>
      <c r="G6" s="39"/>
      <c r="H6" s="39"/>
      <c r="I6" s="39"/>
    </row>
    <row r="7" spans="1:10" ht="15" customHeight="1" x14ac:dyDescent="0.25">
      <c r="A7" s="149" t="s">
        <v>17</v>
      </c>
      <c r="B7" s="50" t="s">
        <v>18</v>
      </c>
      <c r="C7" s="41"/>
      <c r="D7" s="41"/>
      <c r="E7" s="41"/>
      <c r="F7" s="41"/>
      <c r="G7" s="39"/>
      <c r="H7" s="39"/>
      <c r="I7" s="39"/>
    </row>
    <row r="8" spans="1:10" ht="15" customHeight="1" x14ac:dyDescent="0.25">
      <c r="A8" s="149" t="s">
        <v>19</v>
      </c>
      <c r="B8" s="33" t="s">
        <v>20</v>
      </c>
      <c r="C8" s="39"/>
      <c r="D8" s="39"/>
      <c r="E8" s="39"/>
      <c r="F8" s="39"/>
      <c r="G8" s="39"/>
      <c r="H8" s="39"/>
      <c r="I8" s="39"/>
    </row>
    <row r="9" spans="1:10" ht="15" customHeight="1" x14ac:dyDescent="0.25">
      <c r="A9" s="149" t="s">
        <v>21</v>
      </c>
      <c r="B9" s="33" t="s">
        <v>22</v>
      </c>
      <c r="C9" s="39"/>
      <c r="D9" s="39"/>
      <c r="E9" s="39"/>
      <c r="F9" s="39"/>
      <c r="G9" s="39"/>
      <c r="H9" s="39"/>
      <c r="I9" s="39"/>
    </row>
    <row r="10" spans="1:10" ht="15" customHeight="1" x14ac:dyDescent="0.25">
      <c r="A10" s="149" t="s">
        <v>23</v>
      </c>
      <c r="B10" s="33" t="s">
        <v>24</v>
      </c>
      <c r="C10" s="39"/>
      <c r="D10" s="39"/>
      <c r="E10" s="39"/>
      <c r="F10" s="39"/>
      <c r="G10" s="39"/>
      <c r="H10" s="39"/>
      <c r="I10" s="39"/>
    </row>
    <row r="11" spans="1:10" ht="15" customHeight="1" x14ac:dyDescent="0.25">
      <c r="A11" s="149" t="s">
        <v>25</v>
      </c>
      <c r="B11" s="33" t="s">
        <v>26</v>
      </c>
      <c r="C11" s="39"/>
      <c r="D11" s="39"/>
      <c r="E11" s="39"/>
      <c r="F11" s="39"/>
      <c r="G11" s="39"/>
      <c r="H11" s="39"/>
      <c r="I11" s="39"/>
    </row>
    <row r="12" spans="1:10" ht="15" customHeight="1" x14ac:dyDescent="0.25">
      <c r="A12" s="166" t="s">
        <v>27</v>
      </c>
      <c r="B12" s="166"/>
      <c r="C12" s="125">
        <f>C13+C14+C15+C16+C17</f>
        <v>0</v>
      </c>
      <c r="D12" s="125">
        <f t="shared" ref="D12:I12" si="1">D13+D14+D15+D16+D17</f>
        <v>0</v>
      </c>
      <c r="E12" s="125">
        <f t="shared" si="1"/>
        <v>0</v>
      </c>
      <c r="F12" s="125">
        <f t="shared" si="1"/>
        <v>0</v>
      </c>
      <c r="G12" s="125">
        <f t="shared" si="1"/>
        <v>0</v>
      </c>
      <c r="H12" s="125">
        <f t="shared" si="1"/>
        <v>0</v>
      </c>
      <c r="I12" s="125">
        <f t="shared" si="1"/>
        <v>0</v>
      </c>
    </row>
    <row r="13" spans="1:10" ht="15" customHeight="1" x14ac:dyDescent="0.25">
      <c r="A13" s="149" t="s">
        <v>28</v>
      </c>
      <c r="B13" s="33" t="s">
        <v>29</v>
      </c>
      <c r="C13" s="39"/>
      <c r="D13" s="39"/>
      <c r="E13" s="39"/>
      <c r="F13" s="39"/>
      <c r="G13" s="39"/>
      <c r="H13" s="39"/>
      <c r="I13" s="39"/>
    </row>
    <row r="14" spans="1:10" ht="15" customHeight="1" x14ac:dyDescent="0.25">
      <c r="A14" s="149" t="s">
        <v>30</v>
      </c>
      <c r="B14" s="33" t="s">
        <v>31</v>
      </c>
      <c r="C14" s="39"/>
      <c r="D14" s="39"/>
      <c r="E14" s="39"/>
      <c r="F14" s="39"/>
      <c r="G14" s="39"/>
      <c r="H14" s="39"/>
      <c r="I14" s="39"/>
    </row>
    <row r="15" spans="1:10" ht="15" customHeight="1" x14ac:dyDescent="0.25">
      <c r="A15" s="149" t="s">
        <v>32</v>
      </c>
      <c r="B15" s="33" t="s">
        <v>33</v>
      </c>
      <c r="C15" s="39"/>
      <c r="D15" s="39"/>
      <c r="E15" s="39"/>
      <c r="F15" s="39"/>
      <c r="G15" s="39"/>
      <c r="H15" s="39"/>
      <c r="I15" s="39"/>
    </row>
    <row r="16" spans="1:10" ht="15" customHeight="1" x14ac:dyDescent="0.25">
      <c r="A16" s="149" t="s">
        <v>34</v>
      </c>
      <c r="B16" s="33" t="s">
        <v>35</v>
      </c>
      <c r="C16" s="39"/>
      <c r="D16" s="39"/>
      <c r="E16" s="39"/>
      <c r="F16" s="39"/>
      <c r="G16" s="39"/>
      <c r="H16" s="39"/>
      <c r="I16" s="39"/>
    </row>
    <row r="17" spans="1:9" ht="15" customHeight="1" x14ac:dyDescent="0.25">
      <c r="A17" s="149" t="s">
        <v>36</v>
      </c>
      <c r="B17" s="33" t="s">
        <v>37</v>
      </c>
      <c r="C17" s="39"/>
      <c r="D17" s="39"/>
      <c r="E17" s="39"/>
      <c r="F17" s="39"/>
      <c r="G17" s="39"/>
      <c r="H17" s="39"/>
      <c r="I17" s="39"/>
    </row>
    <row r="18" spans="1:9" ht="37.35" customHeight="1" x14ac:dyDescent="0.2">
      <c r="A18" s="166" t="s">
        <v>38</v>
      </c>
      <c r="B18" s="167"/>
      <c r="C18" s="127">
        <f>C19+C20+C21</f>
        <v>0</v>
      </c>
      <c r="D18" s="127">
        <f t="shared" ref="D18:I18" si="2">D19+D20+D21</f>
        <v>0</v>
      </c>
      <c r="E18" s="127">
        <f t="shared" si="2"/>
        <v>0</v>
      </c>
      <c r="F18" s="127">
        <f t="shared" si="2"/>
        <v>0</v>
      </c>
      <c r="G18" s="127">
        <f t="shared" si="2"/>
        <v>0</v>
      </c>
      <c r="H18" s="127">
        <f t="shared" si="2"/>
        <v>0</v>
      </c>
      <c r="I18" s="127">
        <f t="shared" si="2"/>
        <v>0</v>
      </c>
    </row>
    <row r="19" spans="1:9" ht="15" customHeight="1" x14ac:dyDescent="0.25">
      <c r="A19" s="149" t="s">
        <v>39</v>
      </c>
      <c r="B19" s="33" t="s">
        <v>14</v>
      </c>
      <c r="C19" s="39"/>
      <c r="D19" s="39"/>
      <c r="E19" s="39"/>
      <c r="F19" s="39"/>
      <c r="G19" s="39"/>
      <c r="H19" s="39"/>
      <c r="I19" s="39"/>
    </row>
    <row r="20" spans="1:9" ht="15" customHeight="1" x14ac:dyDescent="0.25">
      <c r="A20" s="149" t="s">
        <v>40</v>
      </c>
      <c r="B20" s="33" t="s">
        <v>16</v>
      </c>
      <c r="C20" s="39"/>
      <c r="D20" s="39"/>
      <c r="E20" s="39"/>
      <c r="F20" s="39"/>
      <c r="G20" s="39"/>
      <c r="H20" s="39"/>
      <c r="I20" s="39"/>
    </row>
    <row r="21" spans="1:9" ht="15" customHeight="1" x14ac:dyDescent="0.25">
      <c r="A21" s="149" t="s">
        <v>41</v>
      </c>
      <c r="B21" s="33" t="s">
        <v>26</v>
      </c>
      <c r="C21" s="39"/>
      <c r="D21" s="39"/>
      <c r="E21" s="39"/>
      <c r="F21" s="39"/>
      <c r="G21" s="39"/>
      <c r="H21" s="39"/>
      <c r="I21" s="39"/>
    </row>
    <row r="22" spans="1:9" ht="36.950000000000003" customHeight="1" x14ac:dyDescent="0.2">
      <c r="A22" s="166" t="s">
        <v>42</v>
      </c>
      <c r="B22" s="167"/>
      <c r="C22" s="127">
        <f>C23+C24+C25</f>
        <v>0</v>
      </c>
      <c r="D22" s="127">
        <f t="shared" ref="D22:I22" si="3">D23+D24+D25</f>
        <v>0</v>
      </c>
      <c r="E22" s="127">
        <f t="shared" si="3"/>
        <v>0</v>
      </c>
      <c r="F22" s="127">
        <f t="shared" si="3"/>
        <v>0</v>
      </c>
      <c r="G22" s="127">
        <f t="shared" si="3"/>
        <v>0</v>
      </c>
      <c r="H22" s="127">
        <f t="shared" si="3"/>
        <v>0</v>
      </c>
      <c r="I22" s="127">
        <f t="shared" si="3"/>
        <v>0</v>
      </c>
    </row>
    <row r="23" spans="1:9" ht="15" customHeight="1" x14ac:dyDescent="0.25">
      <c r="A23" s="149" t="s">
        <v>43</v>
      </c>
      <c r="B23" s="33" t="s">
        <v>31</v>
      </c>
      <c r="C23" s="39"/>
      <c r="D23" s="39"/>
      <c r="E23" s="39"/>
      <c r="F23" s="39"/>
      <c r="G23" s="39"/>
      <c r="H23" s="39"/>
      <c r="I23" s="39"/>
    </row>
    <row r="24" spans="1:9" ht="15" customHeight="1" x14ac:dyDescent="0.25">
      <c r="A24" s="149" t="s">
        <v>44</v>
      </c>
      <c r="B24" s="33" t="s">
        <v>33</v>
      </c>
      <c r="C24" s="39"/>
      <c r="D24" s="39"/>
      <c r="E24" s="39"/>
      <c r="F24" s="39"/>
      <c r="G24" s="39"/>
      <c r="H24" s="39"/>
      <c r="I24" s="39"/>
    </row>
    <row r="25" spans="1:9" ht="15" customHeight="1" x14ac:dyDescent="0.25">
      <c r="A25" s="149" t="s">
        <v>45</v>
      </c>
      <c r="B25" s="33" t="s">
        <v>37</v>
      </c>
      <c r="C25" s="39"/>
      <c r="D25" s="39"/>
      <c r="E25" s="39"/>
      <c r="F25" s="39"/>
      <c r="G25" s="39"/>
      <c r="H25" s="39"/>
      <c r="I25" s="39"/>
    </row>
    <row r="26" spans="1:9" ht="24.95" customHeight="1" x14ac:dyDescent="0.2">
      <c r="A26" s="166" t="s">
        <v>46</v>
      </c>
      <c r="B26" s="166"/>
      <c r="C26" s="49"/>
      <c r="D26" s="49"/>
      <c r="E26" s="49"/>
      <c r="F26" s="49"/>
      <c r="G26" s="49"/>
      <c r="H26" s="49"/>
      <c r="I26" s="49"/>
    </row>
    <row r="27" spans="1:9" ht="15" customHeight="1" x14ac:dyDescent="0.25">
      <c r="A27" s="168" t="s">
        <v>47</v>
      </c>
      <c r="B27" s="168"/>
      <c r="C27" s="125">
        <f>(C3+C12+C18+C22)-C26</f>
        <v>0</v>
      </c>
      <c r="D27" s="125">
        <f t="shared" ref="D27:I27" si="4">(D3+D12+D18+D22)-D26</f>
        <v>0</v>
      </c>
      <c r="E27" s="125">
        <f t="shared" si="4"/>
        <v>0</v>
      </c>
      <c r="F27" s="125">
        <f t="shared" si="4"/>
        <v>0</v>
      </c>
      <c r="G27" s="125">
        <f t="shared" si="4"/>
        <v>0</v>
      </c>
      <c r="H27" s="125">
        <f t="shared" si="4"/>
        <v>0</v>
      </c>
      <c r="I27" s="125">
        <f t="shared" si="4"/>
        <v>0</v>
      </c>
    </row>
  </sheetData>
  <mergeCells count="7">
    <mergeCell ref="A22:B22"/>
    <mergeCell ref="A26:B26"/>
    <mergeCell ref="A27:B27"/>
    <mergeCell ref="A1:I1"/>
    <mergeCell ref="A3:B3"/>
    <mergeCell ref="A12:B12"/>
    <mergeCell ref="A18:B18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topLeftCell="A21" workbookViewId="0">
      <selection activeCell="E10" sqref="E10"/>
    </sheetView>
  </sheetViews>
  <sheetFormatPr defaultRowHeight="12.75" x14ac:dyDescent="0.2"/>
  <cols>
    <col min="1" max="1" width="27" customWidth="1"/>
    <col min="2" max="2" width="89.1640625" customWidth="1"/>
    <col min="3" max="3" width="18.5" customWidth="1"/>
    <col min="4" max="4" width="3" customWidth="1"/>
    <col min="5" max="5" width="44" bestFit="1" customWidth="1"/>
    <col min="6" max="6" width="22.1640625" customWidth="1"/>
    <col min="7" max="7" width="23.5" customWidth="1"/>
  </cols>
  <sheetData>
    <row r="1" spans="1:7" x14ac:dyDescent="0.2">
      <c r="A1" s="203" t="s">
        <v>210</v>
      </c>
      <c r="B1" s="207"/>
      <c r="C1" s="207"/>
      <c r="D1" s="207"/>
      <c r="E1" s="207"/>
      <c r="F1" s="207"/>
      <c r="G1" s="207"/>
    </row>
    <row r="2" spans="1:7" x14ac:dyDescent="0.2">
      <c r="A2" s="207"/>
      <c r="B2" s="207"/>
      <c r="C2" s="207"/>
      <c r="D2" s="207"/>
      <c r="E2" s="207"/>
      <c r="F2" s="207"/>
      <c r="G2" s="207"/>
    </row>
    <row r="3" spans="1:7" ht="57.75" customHeight="1" x14ac:dyDescent="0.2">
      <c r="A3" s="207"/>
      <c r="B3" s="207"/>
      <c r="C3" s="207"/>
      <c r="D3" s="207"/>
      <c r="E3" s="207"/>
      <c r="F3" s="207"/>
      <c r="G3" s="207"/>
    </row>
    <row r="4" spans="1:7" ht="19.5" customHeight="1" x14ac:dyDescent="0.2">
      <c r="A4" s="207" t="s">
        <v>81</v>
      </c>
      <c r="B4" s="207"/>
      <c r="C4" s="142" t="s">
        <v>211</v>
      </c>
      <c r="D4" s="142"/>
      <c r="E4" s="142" t="s">
        <v>130</v>
      </c>
      <c r="F4" s="142" t="s">
        <v>212</v>
      </c>
      <c r="G4" s="142" t="s">
        <v>213</v>
      </c>
    </row>
    <row r="5" spans="1:7" ht="15.75" x14ac:dyDescent="0.25">
      <c r="A5" s="213" t="s">
        <v>214</v>
      </c>
      <c r="B5" s="213"/>
      <c r="C5" s="113">
        <f>C6</f>
        <v>0</v>
      </c>
      <c r="D5" s="92"/>
      <c r="E5" s="145" t="s">
        <v>215</v>
      </c>
      <c r="F5" s="145"/>
      <c r="G5" s="145"/>
    </row>
    <row r="6" spans="1:7" ht="15.75" x14ac:dyDescent="0.25">
      <c r="A6" s="93" t="s">
        <v>216</v>
      </c>
      <c r="B6" s="92" t="s">
        <v>217</v>
      </c>
      <c r="C6" s="92"/>
      <c r="D6" s="92"/>
      <c r="E6" s="145" t="s">
        <v>218</v>
      </c>
      <c r="F6" s="145"/>
      <c r="G6" s="145"/>
    </row>
    <row r="7" spans="1:7" ht="15.75" x14ac:dyDescent="0.25">
      <c r="A7" s="210" t="s">
        <v>219</v>
      </c>
      <c r="B7" s="210"/>
      <c r="C7" s="113">
        <f>C8+C9+C10+C11+C12+C13+C14+C15+C16</f>
        <v>0</v>
      </c>
      <c r="D7" s="92"/>
      <c r="E7" s="144" t="s">
        <v>220</v>
      </c>
      <c r="F7" s="145"/>
      <c r="G7" s="145"/>
    </row>
    <row r="8" spans="1:7" ht="15.75" x14ac:dyDescent="0.25">
      <c r="A8" s="92" t="s">
        <v>221</v>
      </c>
      <c r="B8" s="92" t="s">
        <v>222</v>
      </c>
      <c r="C8" s="92"/>
      <c r="D8" s="92"/>
      <c r="E8" s="145" t="s">
        <v>223</v>
      </c>
      <c r="F8" s="145"/>
      <c r="G8" s="145"/>
    </row>
    <row r="9" spans="1:7" ht="15.75" x14ac:dyDescent="0.25">
      <c r="A9" s="92" t="s">
        <v>224</v>
      </c>
      <c r="B9" s="92" t="s">
        <v>225</v>
      </c>
      <c r="C9" s="92"/>
      <c r="D9" s="92"/>
      <c r="E9" s="145" t="s">
        <v>226</v>
      </c>
      <c r="F9" s="145"/>
      <c r="G9" s="145"/>
    </row>
    <row r="10" spans="1:7" ht="15.75" x14ac:dyDescent="0.25">
      <c r="A10" s="93" t="s">
        <v>227</v>
      </c>
      <c r="B10" s="92" t="s">
        <v>228</v>
      </c>
      <c r="C10" s="92"/>
      <c r="D10" s="92"/>
      <c r="E10" s="144"/>
      <c r="F10" s="145"/>
      <c r="G10" s="145"/>
    </row>
    <row r="11" spans="1:7" ht="15.75" x14ac:dyDescent="0.25">
      <c r="A11" s="92" t="s">
        <v>229</v>
      </c>
      <c r="B11" s="92" t="s">
        <v>230</v>
      </c>
      <c r="C11" s="92"/>
      <c r="D11" s="92"/>
      <c r="E11" s="145"/>
      <c r="F11" s="145"/>
      <c r="G11" s="145"/>
    </row>
    <row r="12" spans="1:7" ht="15.75" x14ac:dyDescent="0.25">
      <c r="A12" s="92" t="s">
        <v>231</v>
      </c>
      <c r="B12" s="92" t="s">
        <v>232</v>
      </c>
      <c r="C12" s="92"/>
      <c r="D12" s="92"/>
      <c r="E12" s="145"/>
      <c r="F12" s="145"/>
      <c r="G12" s="145"/>
    </row>
    <row r="13" spans="1:7" ht="15.75" x14ac:dyDescent="0.25">
      <c r="A13" s="92" t="s">
        <v>233</v>
      </c>
      <c r="B13" s="92" t="s">
        <v>234</v>
      </c>
      <c r="C13" s="92"/>
      <c r="D13" s="92"/>
      <c r="E13" s="145"/>
      <c r="F13" s="145"/>
      <c r="G13" s="145"/>
    </row>
    <row r="14" spans="1:7" ht="15.75" x14ac:dyDescent="0.25">
      <c r="A14" s="92" t="s">
        <v>235</v>
      </c>
      <c r="B14" s="92" t="s">
        <v>236</v>
      </c>
      <c r="C14" s="92"/>
      <c r="D14" s="92"/>
      <c r="E14" s="145"/>
      <c r="F14" s="145"/>
      <c r="G14" s="145"/>
    </row>
    <row r="15" spans="1:7" ht="15.75" x14ac:dyDescent="0.25">
      <c r="A15" s="92" t="s">
        <v>237</v>
      </c>
      <c r="B15" s="92" t="s">
        <v>238</v>
      </c>
      <c r="C15" s="92"/>
      <c r="D15" s="92"/>
      <c r="E15" s="145"/>
      <c r="F15" s="145"/>
      <c r="G15" s="145"/>
    </row>
    <row r="16" spans="1:7" ht="15.75" x14ac:dyDescent="0.25">
      <c r="A16" s="92" t="s">
        <v>239</v>
      </c>
      <c r="B16" s="92" t="s">
        <v>240</v>
      </c>
      <c r="C16" s="92"/>
      <c r="D16" s="92"/>
      <c r="E16" s="145"/>
      <c r="F16" s="145"/>
      <c r="G16" s="145"/>
    </row>
    <row r="17" spans="1:7" ht="15.75" x14ac:dyDescent="0.25">
      <c r="A17" s="93"/>
      <c r="B17" s="92"/>
      <c r="C17" s="92"/>
      <c r="D17" s="92"/>
      <c r="E17" s="145"/>
      <c r="F17" s="145"/>
      <c r="G17" s="145"/>
    </row>
    <row r="18" spans="1:7" ht="15.75" x14ac:dyDescent="0.25">
      <c r="A18" s="214"/>
      <c r="B18" s="214"/>
      <c r="C18" s="92"/>
      <c r="D18" s="92"/>
      <c r="E18" s="145"/>
      <c r="F18" s="145"/>
      <c r="G18" s="145"/>
    </row>
    <row r="19" spans="1:7" ht="15.75" x14ac:dyDescent="0.25">
      <c r="A19" s="146"/>
      <c r="B19" s="146"/>
      <c r="C19" s="92"/>
      <c r="D19" s="92"/>
      <c r="E19" s="145"/>
      <c r="F19" s="145"/>
      <c r="G19" s="145"/>
    </row>
    <row r="20" spans="1:7" ht="15.75" x14ac:dyDescent="0.25">
      <c r="A20" s="210" t="s">
        <v>241</v>
      </c>
      <c r="B20" s="210"/>
      <c r="C20" s="113">
        <f>C8*0.2+C10*0.2+C12*0.2+C13*0.2+C14*0.2+C15*0.2+C16*0.2</f>
        <v>0</v>
      </c>
      <c r="D20" s="92"/>
      <c r="E20" s="145"/>
      <c r="F20" s="145"/>
      <c r="G20" s="145"/>
    </row>
    <row r="21" spans="1:7" ht="32.25" customHeight="1" x14ac:dyDescent="0.25">
      <c r="A21" s="211" t="s">
        <v>242</v>
      </c>
      <c r="B21" s="211"/>
      <c r="C21" s="92"/>
      <c r="D21" s="92"/>
      <c r="E21" s="145"/>
      <c r="F21" s="145"/>
      <c r="G21" s="145"/>
    </row>
    <row r="22" spans="1:7" ht="35.25" customHeight="1" x14ac:dyDescent="0.25">
      <c r="A22" s="209" t="s">
        <v>243</v>
      </c>
      <c r="B22" s="209"/>
      <c r="C22" s="113">
        <f>(C8*0.05+C10*0.05+C12*0.05+C13*0.05+C14*0.05+C15*0.05+C16*0.05) + (C6*0.25+C9*0.25+C11*0.25)</f>
        <v>0</v>
      </c>
      <c r="D22" s="92"/>
      <c r="E22" s="145"/>
      <c r="F22" s="145"/>
      <c r="G22" s="145"/>
    </row>
    <row r="23" spans="1:7" ht="15.75" x14ac:dyDescent="0.25">
      <c r="A23" s="212" t="s">
        <v>244</v>
      </c>
      <c r="B23" s="212"/>
      <c r="C23" s="92"/>
      <c r="D23" s="92"/>
      <c r="E23" s="145"/>
      <c r="F23" s="145"/>
      <c r="G23" s="145"/>
    </row>
    <row r="24" spans="1:7" ht="15.75" x14ac:dyDescent="0.25">
      <c r="A24" s="210" t="s">
        <v>245</v>
      </c>
      <c r="B24" s="210"/>
      <c r="C24" s="113">
        <f>(C20-C21) + (C22-C23)</f>
        <v>0</v>
      </c>
      <c r="D24" s="92"/>
      <c r="E24" s="147" t="s">
        <v>246</v>
      </c>
      <c r="F24" s="114">
        <f>F5+F6+F7+F8+F9+G5+G6+G7+G8+G9</f>
        <v>0</v>
      </c>
      <c r="G24" s="145"/>
    </row>
    <row r="25" spans="1:7" ht="15.75" x14ac:dyDescent="0.2">
      <c r="A25" s="91"/>
      <c r="B25" s="91"/>
      <c r="C25" s="91"/>
      <c r="D25" s="91"/>
      <c r="E25" s="91"/>
      <c r="F25" s="91"/>
      <c r="G25" s="91"/>
    </row>
  </sheetData>
  <mergeCells count="10">
    <mergeCell ref="A22:B22"/>
    <mergeCell ref="A24:B24"/>
    <mergeCell ref="A1:G3"/>
    <mergeCell ref="A4:B4"/>
    <mergeCell ref="A21:B21"/>
    <mergeCell ref="A23:B23"/>
    <mergeCell ref="A20:B20"/>
    <mergeCell ref="A5:B5"/>
    <mergeCell ref="A7:B7"/>
    <mergeCell ref="A18:B18"/>
  </mergeCells>
  <pageMargins left="0.511811024" right="0.511811024" top="0.78740157499999996" bottom="0.78740157499999996" header="0.31496062000000002" footer="0.3149606200000000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J24"/>
  <sheetViews>
    <sheetView tabSelected="1" workbookViewId="0">
      <selection activeCell="D15" sqref="D15"/>
    </sheetView>
  </sheetViews>
  <sheetFormatPr defaultRowHeight="12.75" x14ac:dyDescent="0.2"/>
  <cols>
    <col min="1" max="1" width="26.1640625" customWidth="1"/>
    <col min="2" max="2" width="65" customWidth="1"/>
    <col min="3" max="3" width="24.83203125" customWidth="1"/>
    <col min="4" max="4" width="24" customWidth="1"/>
    <col min="5" max="5" width="33" customWidth="1"/>
    <col min="6" max="6" width="22.5" customWidth="1"/>
    <col min="7" max="7" width="14.5" customWidth="1"/>
  </cols>
  <sheetData>
    <row r="1" spans="1:10" ht="78.2" customHeight="1" x14ac:dyDescent="0.2">
      <c r="A1" s="180" t="s">
        <v>302</v>
      </c>
      <c r="B1" s="181"/>
      <c r="C1" s="181"/>
      <c r="D1" s="181"/>
      <c r="E1" s="181"/>
      <c r="F1" s="181"/>
      <c r="G1" s="4"/>
      <c r="H1" s="4"/>
      <c r="I1" s="4"/>
      <c r="J1" s="4"/>
    </row>
    <row r="2" spans="1:10" ht="33" customHeight="1" x14ac:dyDescent="0.2">
      <c r="A2" s="70" t="s">
        <v>1</v>
      </c>
      <c r="B2" s="82" t="s">
        <v>130</v>
      </c>
      <c r="C2" s="74" t="s">
        <v>247</v>
      </c>
      <c r="D2" s="75">
        <v>0.24</v>
      </c>
      <c r="E2" s="79" t="s">
        <v>130</v>
      </c>
      <c r="F2" s="32" t="s">
        <v>248</v>
      </c>
    </row>
    <row r="3" spans="1:10" ht="16.5" customHeight="1" x14ac:dyDescent="0.25">
      <c r="A3" s="73" t="s">
        <v>249</v>
      </c>
      <c r="B3" s="33" t="s">
        <v>250</v>
      </c>
      <c r="C3" s="158">
        <v>23250000</v>
      </c>
      <c r="D3" s="157">
        <f t="shared" ref="D3:D8" si="0">C3*0.246</f>
        <v>5719500</v>
      </c>
      <c r="E3" s="47" t="s">
        <v>251</v>
      </c>
      <c r="F3" s="152">
        <v>7066704.0800000001</v>
      </c>
    </row>
    <row r="4" spans="1:10" ht="33" customHeight="1" x14ac:dyDescent="0.25">
      <c r="A4" s="73" t="s">
        <v>221</v>
      </c>
      <c r="B4" s="33" t="s">
        <v>252</v>
      </c>
      <c r="C4" s="153">
        <v>47230000</v>
      </c>
      <c r="D4" s="157">
        <f t="shared" si="0"/>
        <v>11618580</v>
      </c>
      <c r="E4" s="47" t="s">
        <v>253</v>
      </c>
      <c r="F4" s="153">
        <v>15906528.92</v>
      </c>
    </row>
    <row r="5" spans="1:10" ht="33" customHeight="1" x14ac:dyDescent="0.25">
      <c r="A5" s="73" t="s">
        <v>227</v>
      </c>
      <c r="B5" s="73" t="s">
        <v>254</v>
      </c>
      <c r="C5" s="153">
        <v>800000</v>
      </c>
      <c r="D5" s="157">
        <f t="shared" si="0"/>
        <v>196800</v>
      </c>
      <c r="E5" s="80" t="s">
        <v>255</v>
      </c>
      <c r="F5" s="153">
        <v>1269500</v>
      </c>
    </row>
    <row r="6" spans="1:10" ht="16.5" customHeight="1" x14ac:dyDescent="0.25">
      <c r="A6" s="73" t="s">
        <v>233</v>
      </c>
      <c r="B6" s="73" t="s">
        <v>256</v>
      </c>
      <c r="C6" s="154">
        <v>39850000</v>
      </c>
      <c r="D6" s="157">
        <f t="shared" si="0"/>
        <v>9803100</v>
      </c>
      <c r="E6" s="78" t="s">
        <v>257</v>
      </c>
      <c r="F6" s="154">
        <v>1220000</v>
      </c>
    </row>
    <row r="7" spans="1:10" ht="16.5" customHeight="1" x14ac:dyDescent="0.25">
      <c r="A7" s="73" t="s">
        <v>235</v>
      </c>
      <c r="B7" s="73" t="s">
        <v>258</v>
      </c>
      <c r="C7" s="155">
        <v>8200000</v>
      </c>
      <c r="D7" s="157">
        <f t="shared" si="0"/>
        <v>2017200</v>
      </c>
      <c r="E7" s="81" t="s">
        <v>259</v>
      </c>
      <c r="F7" s="155">
        <v>1874500</v>
      </c>
    </row>
    <row r="8" spans="1:10" ht="16.5" customHeight="1" x14ac:dyDescent="0.25">
      <c r="A8" s="73" t="s">
        <v>237</v>
      </c>
      <c r="B8" s="73" t="s">
        <v>260</v>
      </c>
      <c r="C8" s="159">
        <v>400000</v>
      </c>
      <c r="D8" s="157">
        <f t="shared" si="0"/>
        <v>98400</v>
      </c>
      <c r="E8" s="117" t="s">
        <v>261</v>
      </c>
      <c r="F8" s="155"/>
    </row>
    <row r="9" spans="1:10" ht="16.5" customHeight="1" x14ac:dyDescent="0.25">
      <c r="A9" s="73" t="s">
        <v>239</v>
      </c>
      <c r="B9" s="73" t="s">
        <v>262</v>
      </c>
      <c r="C9" s="152"/>
      <c r="D9" s="157">
        <f t="shared" ref="D9" si="1">C9*0.15</f>
        <v>0</v>
      </c>
      <c r="E9" s="47"/>
      <c r="F9" s="156"/>
    </row>
    <row r="10" spans="1:10" ht="16.5" customHeight="1" x14ac:dyDescent="0.25">
      <c r="A10" s="211" t="s">
        <v>263</v>
      </c>
      <c r="B10" s="211"/>
      <c r="C10" s="152"/>
      <c r="D10" s="152"/>
      <c r="E10" s="35"/>
      <c r="F10" s="152"/>
    </row>
    <row r="11" spans="1:10" ht="16.5" customHeight="1" x14ac:dyDescent="0.25">
      <c r="A11" s="73"/>
      <c r="B11" s="73"/>
      <c r="C11" s="152"/>
      <c r="D11" s="152"/>
      <c r="E11" s="35"/>
      <c r="F11" s="152"/>
    </row>
    <row r="12" spans="1:10" ht="16.5" customHeight="1" x14ac:dyDescent="0.25">
      <c r="A12" s="73"/>
      <c r="B12" s="73"/>
      <c r="C12" s="152"/>
      <c r="D12" s="152"/>
      <c r="E12" s="47" t="s">
        <v>264</v>
      </c>
      <c r="F12" s="152">
        <f>2397000+15000+43500</f>
        <v>2455500</v>
      </c>
    </row>
    <row r="13" spans="1:10" ht="24.75" customHeight="1" x14ac:dyDescent="0.25">
      <c r="A13" s="215" t="s">
        <v>265</v>
      </c>
      <c r="B13" s="215"/>
      <c r="C13" s="160">
        <f>(C3+C4+C5+C6+C7+C8+C9)-C10</f>
        <v>119730000</v>
      </c>
      <c r="D13" s="157">
        <f>(C3+C4+C5+C6+C7+C8+C9-C10)*0.24887</f>
        <v>29797205.100000001</v>
      </c>
      <c r="E13" s="35"/>
      <c r="F13" s="157">
        <f>F3+F4+F5+F6+F7+F8+F12</f>
        <v>29792733</v>
      </c>
    </row>
    <row r="14" spans="1:10" ht="15.75" x14ac:dyDescent="0.2">
      <c r="A14" s="145"/>
      <c r="B14" s="145"/>
      <c r="C14" s="145"/>
      <c r="D14" s="145"/>
      <c r="E14" s="145"/>
      <c r="F14" s="145"/>
    </row>
    <row r="15" spans="1:10" ht="15.75" x14ac:dyDescent="0.2">
      <c r="A15" s="216"/>
      <c r="B15" s="216"/>
      <c r="C15" s="145"/>
      <c r="D15" s="145"/>
      <c r="E15" s="145"/>
      <c r="F15" s="145"/>
    </row>
    <row r="16" spans="1:10" ht="15.75" customHeight="1" x14ac:dyDescent="0.2">
      <c r="A16" s="102"/>
      <c r="B16" s="102"/>
      <c r="C16" s="145"/>
      <c r="D16" s="145"/>
      <c r="E16" s="145"/>
      <c r="F16" s="145"/>
    </row>
    <row r="17" spans="1:6" ht="15.75" x14ac:dyDescent="0.2">
      <c r="A17" s="102"/>
      <c r="B17" s="102"/>
      <c r="C17" s="145"/>
      <c r="D17" s="145"/>
      <c r="E17" s="145"/>
      <c r="F17" s="145"/>
    </row>
    <row r="18" spans="1:6" ht="15.75" x14ac:dyDescent="0.2">
      <c r="A18" s="102"/>
      <c r="B18" s="102"/>
      <c r="C18" s="145"/>
      <c r="D18" s="145"/>
      <c r="E18" s="145"/>
      <c r="F18" s="145"/>
    </row>
    <row r="19" spans="1:6" ht="15.75" x14ac:dyDescent="0.2">
      <c r="A19" s="102"/>
      <c r="B19" s="102"/>
      <c r="C19" s="145"/>
      <c r="D19" s="145"/>
      <c r="E19" s="145"/>
      <c r="F19" s="145"/>
    </row>
    <row r="20" spans="1:6" ht="15.75" x14ac:dyDescent="0.2">
      <c r="A20" s="102"/>
      <c r="B20" s="102"/>
      <c r="C20" s="145"/>
      <c r="D20" s="145"/>
      <c r="E20" s="145"/>
      <c r="F20" s="145"/>
    </row>
    <row r="21" spans="1:6" ht="15.75" x14ac:dyDescent="0.2">
      <c r="A21" s="102"/>
      <c r="B21" s="102"/>
      <c r="C21" s="145"/>
      <c r="D21" s="145"/>
      <c r="E21" s="145"/>
      <c r="F21" s="145"/>
    </row>
    <row r="22" spans="1:6" ht="15.75" x14ac:dyDescent="0.2">
      <c r="A22" s="145"/>
      <c r="B22" s="145"/>
      <c r="C22" s="145"/>
      <c r="D22" s="145"/>
      <c r="E22" s="145"/>
      <c r="F22" s="145"/>
    </row>
    <row r="23" spans="1:6" ht="15.75" x14ac:dyDescent="0.2">
      <c r="A23" s="145"/>
      <c r="B23" s="145"/>
      <c r="C23" s="145"/>
      <c r="D23" s="145"/>
      <c r="E23" s="145"/>
      <c r="F23" s="145"/>
    </row>
    <row r="24" spans="1:6" ht="15.75" x14ac:dyDescent="0.2">
      <c r="A24" s="145"/>
      <c r="B24" s="145"/>
      <c r="C24" s="145"/>
      <c r="D24" s="145"/>
      <c r="E24" s="145"/>
      <c r="F24" s="145"/>
    </row>
  </sheetData>
  <mergeCells count="4">
    <mergeCell ref="A1:F1"/>
    <mergeCell ref="A13:B13"/>
    <mergeCell ref="A15:B15"/>
    <mergeCell ref="A10:B10"/>
  </mergeCells>
  <pageMargins left="0.7" right="0.7" top="0.75" bottom="0.75" header="0.3" footer="0.3"/>
  <pageSetup paperSize="9" scale="75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workbookViewId="0">
      <selection activeCell="C4" sqref="C4"/>
    </sheetView>
  </sheetViews>
  <sheetFormatPr defaultRowHeight="15" x14ac:dyDescent="0.2"/>
  <cols>
    <col min="1" max="1" width="17.6640625" style="13" customWidth="1"/>
    <col min="2" max="2" width="36.1640625" style="13" customWidth="1"/>
    <col min="3" max="3" width="14.6640625" style="13" customWidth="1"/>
    <col min="4" max="4" width="29.83203125" style="13" customWidth="1"/>
    <col min="5" max="5" width="16.6640625" style="13" customWidth="1"/>
    <col min="6" max="6" width="19.1640625" customWidth="1"/>
  </cols>
  <sheetData>
    <row r="1" spans="1:10" ht="80.25" customHeight="1" x14ac:dyDescent="0.2">
      <c r="A1" s="181" t="s">
        <v>266</v>
      </c>
      <c r="B1" s="181"/>
      <c r="C1" s="181"/>
      <c r="D1" s="181"/>
      <c r="E1" s="181"/>
      <c r="F1" s="4"/>
      <c r="G1" s="4"/>
      <c r="H1" s="4"/>
      <c r="I1" s="4"/>
      <c r="J1" s="4"/>
    </row>
    <row r="2" spans="1:10" ht="16.5" customHeight="1" x14ac:dyDescent="0.2">
      <c r="A2" s="70" t="s">
        <v>267</v>
      </c>
      <c r="B2" s="217" t="s">
        <v>268</v>
      </c>
      <c r="C2" s="218"/>
      <c r="D2" s="219" t="s">
        <v>269</v>
      </c>
      <c r="E2" s="218"/>
    </row>
    <row r="3" spans="1:10" ht="16.5" customHeight="1" x14ac:dyDescent="0.2">
      <c r="A3" s="149"/>
      <c r="B3" s="83" t="s">
        <v>2</v>
      </c>
      <c r="C3" s="76" t="s">
        <v>112</v>
      </c>
      <c r="D3" s="84" t="s">
        <v>2</v>
      </c>
      <c r="E3" s="85" t="s">
        <v>112</v>
      </c>
    </row>
    <row r="4" spans="1:10" ht="39.950000000000003" customHeight="1" x14ac:dyDescent="0.2">
      <c r="A4" s="149">
        <v>574</v>
      </c>
      <c r="B4" s="86" t="s">
        <v>270</v>
      </c>
      <c r="C4" s="56"/>
      <c r="D4" s="80" t="s">
        <v>271</v>
      </c>
      <c r="E4" s="56"/>
    </row>
    <row r="5" spans="1:10" ht="39.950000000000003" customHeight="1" x14ac:dyDescent="0.2">
      <c r="A5" s="149">
        <v>634</v>
      </c>
      <c r="B5" s="87" t="s">
        <v>272</v>
      </c>
      <c r="C5" s="56"/>
      <c r="D5" s="80" t="s">
        <v>271</v>
      </c>
      <c r="E5" s="56"/>
    </row>
    <row r="6" spans="1:10" ht="33" customHeight="1" x14ac:dyDescent="0.2">
      <c r="A6" s="149">
        <v>754</v>
      </c>
      <c r="B6" s="57" t="s">
        <v>273</v>
      </c>
      <c r="C6" s="88"/>
      <c r="D6" s="89" t="s">
        <v>274</v>
      </c>
      <c r="E6" s="88"/>
    </row>
    <row r="7" spans="1:10" ht="14.1" customHeight="1" x14ac:dyDescent="0.25">
      <c r="A7" s="149"/>
      <c r="B7" s="40"/>
      <c r="C7" s="41"/>
      <c r="D7" s="41"/>
      <c r="E7" s="41"/>
      <c r="F7" s="12"/>
    </row>
    <row r="8" spans="1:10" ht="16.5" customHeight="1" x14ac:dyDescent="0.25">
      <c r="A8" s="149"/>
      <c r="B8" s="86" t="s">
        <v>275</v>
      </c>
      <c r="C8" s="35"/>
      <c r="D8" s="35"/>
      <c r="E8" s="58"/>
    </row>
    <row r="9" spans="1:10" ht="14.1" customHeight="1" x14ac:dyDescent="0.25">
      <c r="A9" s="149"/>
      <c r="B9" s="34"/>
      <c r="C9" s="35"/>
      <c r="D9" s="35"/>
      <c r="E9" s="35"/>
    </row>
    <row r="10" spans="1:10" ht="16.5" customHeight="1" x14ac:dyDescent="0.25">
      <c r="A10" s="149"/>
      <c r="B10" s="90" t="s">
        <v>108</v>
      </c>
      <c r="C10" s="35">
        <f>C4+C5+C6+C8</f>
        <v>0</v>
      </c>
      <c r="D10" s="77" t="s">
        <v>108</v>
      </c>
      <c r="E10" s="35">
        <f>E4+E5+E6</f>
        <v>0</v>
      </c>
    </row>
  </sheetData>
  <mergeCells count="3">
    <mergeCell ref="B2:C2"/>
    <mergeCell ref="D2:E2"/>
    <mergeCell ref="A1:E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9"/>
  <sheetViews>
    <sheetView topLeftCell="A3" workbookViewId="0">
      <selection activeCell="A22" sqref="A22:B22"/>
    </sheetView>
  </sheetViews>
  <sheetFormatPr defaultRowHeight="12.75" x14ac:dyDescent="0.2"/>
  <cols>
    <col min="1" max="1" width="32.33203125" customWidth="1"/>
    <col min="2" max="2" width="51.83203125" customWidth="1"/>
    <col min="3" max="3" width="28" customWidth="1"/>
    <col min="7" max="7" width="12.1640625" bestFit="1" customWidth="1"/>
    <col min="8" max="8" width="16.6640625" bestFit="1" customWidth="1"/>
    <col min="9" max="9" width="26" bestFit="1" customWidth="1"/>
    <col min="10" max="10" width="21.33203125" customWidth="1"/>
    <col min="11" max="11" width="20.5" bestFit="1" customWidth="1"/>
    <col min="12" max="12" width="27.83203125" customWidth="1"/>
    <col min="13" max="13" width="18.33203125" customWidth="1"/>
  </cols>
  <sheetData>
    <row r="1" spans="1:5" ht="66" customHeight="1" x14ac:dyDescent="0.2">
      <c r="A1" s="220" t="s">
        <v>276</v>
      </c>
      <c r="B1" s="220"/>
      <c r="C1" s="220"/>
      <c r="D1" s="12"/>
      <c r="E1" s="12"/>
    </row>
    <row r="2" spans="1:5" x14ac:dyDescent="0.2">
      <c r="A2" s="220"/>
      <c r="B2" s="220"/>
      <c r="C2" s="220"/>
    </row>
    <row r="3" spans="1:5" x14ac:dyDescent="0.2">
      <c r="A3" s="107"/>
      <c r="B3" s="107"/>
      <c r="C3" s="118" t="s">
        <v>277</v>
      </c>
    </row>
    <row r="4" spans="1:5" ht="15" x14ac:dyDescent="0.2">
      <c r="A4" s="104" t="s">
        <v>278</v>
      </c>
      <c r="B4" s="104" t="s">
        <v>279</v>
      </c>
      <c r="C4" s="103"/>
    </row>
    <row r="5" spans="1:5" ht="15" x14ac:dyDescent="0.2">
      <c r="A5" s="104" t="s">
        <v>280</v>
      </c>
      <c r="B5" s="104" t="s">
        <v>281</v>
      </c>
      <c r="C5" s="103"/>
    </row>
    <row r="6" spans="1:5" ht="30" x14ac:dyDescent="0.2">
      <c r="A6" s="104" t="s">
        <v>282</v>
      </c>
      <c r="B6" s="105" t="s">
        <v>283</v>
      </c>
      <c r="C6" s="103"/>
    </row>
    <row r="7" spans="1:5" ht="30" x14ac:dyDescent="0.2">
      <c r="A7" s="104" t="s">
        <v>221</v>
      </c>
      <c r="B7" s="105" t="s">
        <v>252</v>
      </c>
      <c r="C7" s="103"/>
    </row>
    <row r="8" spans="1:5" ht="30" x14ac:dyDescent="0.2">
      <c r="A8" s="104" t="s">
        <v>224</v>
      </c>
      <c r="B8" s="105" t="s">
        <v>284</v>
      </c>
      <c r="C8" s="103"/>
    </row>
    <row r="9" spans="1:5" ht="30" x14ac:dyDescent="0.2">
      <c r="A9" s="104" t="s">
        <v>227</v>
      </c>
      <c r="B9" s="105" t="s">
        <v>254</v>
      </c>
      <c r="C9" s="103"/>
    </row>
    <row r="10" spans="1:5" ht="60" x14ac:dyDescent="0.2">
      <c r="A10" s="104" t="s">
        <v>229</v>
      </c>
      <c r="B10" s="105" t="s">
        <v>285</v>
      </c>
      <c r="C10" s="103"/>
    </row>
    <row r="11" spans="1:5" ht="15" x14ac:dyDescent="0.2">
      <c r="A11" s="104" t="s">
        <v>233</v>
      </c>
      <c r="B11" s="104" t="s">
        <v>256</v>
      </c>
      <c r="C11" s="103"/>
    </row>
    <row r="12" spans="1:5" ht="15" x14ac:dyDescent="0.2">
      <c r="A12" s="104" t="s">
        <v>235</v>
      </c>
      <c r="B12" s="104" t="s">
        <v>258</v>
      </c>
      <c r="C12" s="103"/>
    </row>
    <row r="13" spans="1:5" ht="15" x14ac:dyDescent="0.2">
      <c r="A13" s="104" t="s">
        <v>237</v>
      </c>
      <c r="B13" s="104" t="s">
        <v>260</v>
      </c>
      <c r="C13" s="103"/>
    </row>
    <row r="14" spans="1:5" ht="30" x14ac:dyDescent="0.2">
      <c r="A14" s="104" t="s">
        <v>286</v>
      </c>
      <c r="B14" s="105" t="s">
        <v>287</v>
      </c>
      <c r="C14" s="103"/>
    </row>
    <row r="15" spans="1:5" ht="45" x14ac:dyDescent="0.2">
      <c r="A15" s="104" t="s">
        <v>239</v>
      </c>
      <c r="B15" s="105" t="s">
        <v>262</v>
      </c>
      <c r="C15" s="103"/>
    </row>
    <row r="16" spans="1:5" ht="15" x14ac:dyDescent="0.2">
      <c r="A16" s="104" t="s">
        <v>288</v>
      </c>
      <c r="B16" s="103"/>
      <c r="C16" s="103"/>
    </row>
    <row r="17" spans="1:13" ht="15" x14ac:dyDescent="0.2">
      <c r="A17" s="104" t="s">
        <v>289</v>
      </c>
      <c r="B17" s="106"/>
      <c r="C17" s="119">
        <f>(C4+C5+C6+C7+C8+C9+C10+C11+C12+C13+C14+C15)-C16</f>
        <v>0</v>
      </c>
    </row>
    <row r="20" spans="1:13" ht="33" customHeight="1" x14ac:dyDescent="0.2">
      <c r="A20" s="221" t="s">
        <v>290</v>
      </c>
      <c r="B20" s="221"/>
      <c r="C20" s="221"/>
      <c r="G20" s="223" t="s">
        <v>291</v>
      </c>
      <c r="H20" s="224"/>
      <c r="I20" s="224"/>
      <c r="J20" s="224"/>
      <c r="K20" s="224"/>
      <c r="L20" s="224"/>
      <c r="M20" s="225"/>
    </row>
    <row r="21" spans="1:13" x14ac:dyDescent="0.2">
      <c r="A21" s="226"/>
      <c r="B21" s="227"/>
      <c r="C21" s="228"/>
      <c r="G21" s="226"/>
      <c r="H21" s="227"/>
      <c r="I21" s="227"/>
      <c r="J21" s="227"/>
      <c r="K21" s="227"/>
      <c r="L21" s="227"/>
      <c r="M21" s="228"/>
    </row>
    <row r="22" spans="1:13" ht="15.75" customHeight="1" x14ac:dyDescent="0.2">
      <c r="A22" s="222" t="s">
        <v>292</v>
      </c>
      <c r="B22" s="222"/>
      <c r="C22" s="120">
        <f>C17</f>
        <v>0</v>
      </c>
      <c r="G22" s="222" t="s">
        <v>293</v>
      </c>
      <c r="H22" s="222"/>
      <c r="I22" s="222"/>
      <c r="J22" s="222"/>
      <c r="K22" s="222"/>
      <c r="L22" s="222"/>
      <c r="M22" s="126">
        <f>('PESSOAL RCL'!C18)*0.06</f>
        <v>0</v>
      </c>
    </row>
    <row r="23" spans="1:13" ht="36" customHeight="1" x14ac:dyDescent="0.2">
      <c r="A23" s="222" t="s">
        <v>294</v>
      </c>
      <c r="B23" s="222"/>
      <c r="C23" s="108"/>
      <c r="G23" s="167" t="s">
        <v>295</v>
      </c>
      <c r="H23" s="167"/>
      <c r="I23" s="167"/>
      <c r="J23" s="167"/>
      <c r="K23" s="167"/>
      <c r="L23" s="167"/>
      <c r="M23" s="122">
        <f>('PESSOAL RCL'!C18)*0.057</f>
        <v>0</v>
      </c>
    </row>
    <row r="24" spans="1:13" ht="15.75" customHeight="1" x14ac:dyDescent="0.2">
      <c r="A24" s="222" t="s">
        <v>296</v>
      </c>
      <c r="B24" s="222"/>
      <c r="C24" s="109"/>
      <c r="D24" s="121" t="s">
        <v>297</v>
      </c>
      <c r="G24" s="222" t="s">
        <v>298</v>
      </c>
      <c r="H24" s="222"/>
      <c r="I24" s="222"/>
      <c r="J24" s="222"/>
      <c r="K24" s="222"/>
      <c r="L24" s="222"/>
      <c r="M24" s="122">
        <f>('PESSOAL RCL'!C18)*0.054</f>
        <v>0</v>
      </c>
    </row>
    <row r="25" spans="1:13" ht="15.75" x14ac:dyDescent="0.2">
      <c r="A25" s="222" t="s">
        <v>299</v>
      </c>
      <c r="B25" s="222"/>
      <c r="C25" s="120">
        <f>C22*C24/100</f>
        <v>0</v>
      </c>
    </row>
    <row r="26" spans="1:13" ht="44.25" customHeight="1" x14ac:dyDescent="0.2">
      <c r="A26" s="167" t="s">
        <v>300</v>
      </c>
      <c r="B26" s="167"/>
      <c r="C26" s="120">
        <f>C25*0.7</f>
        <v>0</v>
      </c>
    </row>
    <row r="29" spans="1:13" ht="93" customHeight="1" x14ac:dyDescent="0.2">
      <c r="A29" s="205" t="s">
        <v>301</v>
      </c>
      <c r="B29" s="205"/>
      <c r="C29" s="205"/>
      <c r="D29" s="205"/>
      <c r="E29" s="205"/>
      <c r="F29" s="205"/>
    </row>
  </sheetData>
  <mergeCells count="14">
    <mergeCell ref="A29:F29"/>
    <mergeCell ref="A26:B26"/>
    <mergeCell ref="A1:C2"/>
    <mergeCell ref="A20:C20"/>
    <mergeCell ref="G24:L24"/>
    <mergeCell ref="A22:B22"/>
    <mergeCell ref="A23:B23"/>
    <mergeCell ref="A24:B24"/>
    <mergeCell ref="A25:B25"/>
    <mergeCell ref="G20:M20"/>
    <mergeCell ref="G21:M21"/>
    <mergeCell ref="A21:C21"/>
    <mergeCell ref="G22:L22"/>
    <mergeCell ref="G23:L23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6"/>
  <sheetViews>
    <sheetView topLeftCell="A25" workbookViewId="0">
      <selection activeCell="J26" sqref="J26"/>
    </sheetView>
  </sheetViews>
  <sheetFormatPr defaultRowHeight="12.75" x14ac:dyDescent="0.2"/>
  <cols>
    <col min="1" max="1" width="31.1640625" customWidth="1"/>
    <col min="2" max="5" width="16.5" customWidth="1"/>
    <col min="6" max="6" width="19.33203125" customWidth="1"/>
  </cols>
  <sheetData>
    <row r="1" spans="1:9" ht="33" customHeight="1" x14ac:dyDescent="0.2">
      <c r="A1" s="176" t="s">
        <v>48</v>
      </c>
      <c r="B1" s="177"/>
      <c r="C1" s="177"/>
      <c r="D1" s="177"/>
      <c r="E1" s="177"/>
      <c r="F1" s="177"/>
      <c r="G1" s="4"/>
      <c r="H1" s="4"/>
      <c r="I1" s="4"/>
    </row>
    <row r="2" spans="1:9" ht="16.5" customHeight="1" x14ac:dyDescent="0.2">
      <c r="A2" s="178" t="s">
        <v>49</v>
      </c>
      <c r="B2" s="178"/>
      <c r="C2" s="178"/>
      <c r="D2" s="178"/>
      <c r="E2" s="178"/>
      <c r="F2" s="178"/>
    </row>
    <row r="3" spans="1:9" ht="33.75" customHeight="1" x14ac:dyDescent="0.2">
      <c r="A3" s="174" t="s">
        <v>50</v>
      </c>
      <c r="B3" s="175"/>
      <c r="C3" s="175"/>
      <c r="D3" s="175"/>
      <c r="E3" s="175"/>
      <c r="F3" s="175"/>
    </row>
    <row r="4" spans="1:9" ht="38.25" customHeight="1" x14ac:dyDescent="0.2">
      <c r="A4" s="173" t="s">
        <v>51</v>
      </c>
      <c r="B4" s="172"/>
      <c r="C4" s="172"/>
      <c r="D4" s="172"/>
      <c r="E4" s="172"/>
      <c r="F4" s="172"/>
    </row>
    <row r="5" spans="1:9" ht="35.25" customHeight="1" x14ac:dyDescent="0.2">
      <c r="A5" s="173" t="s">
        <v>52</v>
      </c>
      <c r="B5" s="172"/>
      <c r="C5" s="172"/>
      <c r="D5" s="172"/>
      <c r="E5" s="172"/>
      <c r="F5" s="172"/>
    </row>
    <row r="6" spans="1:9" ht="88.5" customHeight="1" x14ac:dyDescent="0.2">
      <c r="A6" s="174" t="s">
        <v>53</v>
      </c>
      <c r="B6" s="174"/>
      <c r="C6" s="174"/>
      <c r="D6" s="174"/>
      <c r="E6" s="174"/>
      <c r="F6" s="174"/>
    </row>
    <row r="7" spans="1:9" ht="21" customHeight="1" x14ac:dyDescent="0.2">
      <c r="A7" s="134"/>
      <c r="B7" s="135"/>
      <c r="C7" s="135"/>
      <c r="D7" s="135"/>
      <c r="E7" s="135"/>
      <c r="F7" s="135"/>
    </row>
    <row r="8" spans="1:9" ht="23.25" customHeight="1" x14ac:dyDescent="0.2">
      <c r="A8" s="14" t="s">
        <v>54</v>
      </c>
      <c r="B8" s="14">
        <v>2025</v>
      </c>
      <c r="C8" s="14">
        <v>2026</v>
      </c>
      <c r="D8" s="14">
        <v>2027</v>
      </c>
      <c r="E8" s="14">
        <v>2028</v>
      </c>
      <c r="F8" s="136"/>
    </row>
    <row r="9" spans="1:9" ht="16.5" customHeight="1" x14ac:dyDescent="0.25">
      <c r="A9" s="17" t="s">
        <v>55</v>
      </c>
      <c r="B9" s="15"/>
      <c r="C9" s="15"/>
      <c r="D9" s="15"/>
      <c r="E9" s="15"/>
      <c r="F9" s="13"/>
    </row>
    <row r="10" spans="1:9" ht="16.5" customHeight="1" x14ac:dyDescent="0.25">
      <c r="A10" s="17" t="s">
        <v>56</v>
      </c>
      <c r="B10" s="15"/>
      <c r="C10" s="15"/>
      <c r="D10" s="15"/>
      <c r="E10" s="15"/>
      <c r="F10" s="13"/>
    </row>
    <row r="11" spans="1:9" ht="16.5" customHeight="1" x14ac:dyDescent="0.25">
      <c r="A11" s="17" t="s">
        <v>57</v>
      </c>
      <c r="B11" s="15"/>
      <c r="C11" s="15"/>
      <c r="D11" s="15"/>
      <c r="E11" s="15"/>
      <c r="F11" s="13"/>
    </row>
    <row r="12" spans="1:9" ht="16.5" customHeight="1" x14ac:dyDescent="0.25">
      <c r="A12" s="17" t="s">
        <v>58</v>
      </c>
      <c r="B12" s="15"/>
      <c r="C12" s="15"/>
      <c r="D12" s="15"/>
      <c r="E12" s="15"/>
      <c r="F12" s="13"/>
    </row>
    <row r="13" spans="1:9" ht="16.5" customHeight="1" x14ac:dyDescent="0.25">
      <c r="A13" s="17" t="s">
        <v>59</v>
      </c>
      <c r="B13" s="15"/>
      <c r="C13" s="15"/>
      <c r="D13" s="15"/>
      <c r="E13" s="15"/>
      <c r="F13" s="13"/>
    </row>
    <row r="14" spans="1:9" ht="33" customHeight="1" x14ac:dyDescent="0.2">
      <c r="A14" s="17" t="s">
        <v>60</v>
      </c>
      <c r="B14" s="19"/>
      <c r="C14" s="19"/>
      <c r="D14" s="19"/>
      <c r="E14" s="19"/>
      <c r="F14" s="13"/>
    </row>
    <row r="15" spans="1:9" ht="16.5" customHeight="1" x14ac:dyDescent="0.25">
      <c r="A15" s="17" t="s">
        <v>61</v>
      </c>
      <c r="B15" s="15"/>
      <c r="C15" s="15"/>
      <c r="D15" s="15"/>
      <c r="E15" s="15"/>
      <c r="F15" s="13"/>
    </row>
    <row r="16" spans="1:9" ht="13.7" customHeight="1" x14ac:dyDescent="0.25">
      <c r="A16" s="20"/>
      <c r="B16" s="20"/>
      <c r="C16" s="20"/>
      <c r="D16" s="20"/>
      <c r="E16" s="20"/>
      <c r="F16" s="13"/>
    </row>
    <row r="17" spans="1:6" ht="16.5" customHeight="1" x14ac:dyDescent="0.2">
      <c r="A17" s="172" t="s">
        <v>62</v>
      </c>
      <c r="B17" s="172"/>
      <c r="C17" s="172"/>
      <c r="D17" s="172"/>
      <c r="E17" s="172"/>
      <c r="F17" s="172"/>
    </row>
    <row r="18" spans="1:6" ht="33" customHeight="1" x14ac:dyDescent="0.2">
      <c r="A18" s="172" t="s">
        <v>63</v>
      </c>
      <c r="B18" s="172"/>
      <c r="C18" s="172"/>
      <c r="D18" s="172"/>
      <c r="E18" s="172"/>
      <c r="F18" s="172"/>
    </row>
    <row r="19" spans="1:6" ht="71.25" customHeight="1" x14ac:dyDescent="0.2">
      <c r="A19" s="175" t="s">
        <v>64</v>
      </c>
      <c r="B19" s="175"/>
      <c r="C19" s="175"/>
      <c r="D19" s="175"/>
      <c r="E19" s="175"/>
      <c r="F19" s="175"/>
    </row>
    <row r="20" spans="1:6" ht="41.85" customHeight="1" x14ac:dyDescent="0.2">
      <c r="A20" s="172" t="s">
        <v>65</v>
      </c>
      <c r="B20" s="172"/>
      <c r="C20" s="172"/>
      <c r="D20" s="172"/>
      <c r="E20" s="172"/>
      <c r="F20" s="172"/>
    </row>
    <row r="21" spans="1:6" ht="41.85" customHeight="1" x14ac:dyDescent="0.2">
      <c r="A21" s="172" t="s">
        <v>66</v>
      </c>
      <c r="B21" s="172"/>
      <c r="C21" s="172"/>
      <c r="D21" s="172"/>
      <c r="E21" s="172"/>
      <c r="F21" s="172"/>
    </row>
    <row r="22" spans="1:6" ht="100.7" customHeight="1" x14ac:dyDescent="0.2">
      <c r="A22" s="172" t="s">
        <v>67</v>
      </c>
      <c r="B22" s="172"/>
      <c r="C22" s="172"/>
      <c r="D22" s="172"/>
      <c r="E22" s="172"/>
      <c r="F22" s="172"/>
    </row>
    <row r="23" spans="1:6" ht="71.25" customHeight="1" x14ac:dyDescent="0.2">
      <c r="A23" s="172" t="s">
        <v>68</v>
      </c>
      <c r="B23" s="172"/>
      <c r="C23" s="172"/>
      <c r="D23" s="172"/>
      <c r="E23" s="172"/>
      <c r="F23" s="172"/>
    </row>
    <row r="24" spans="1:6" ht="86.1" customHeight="1" x14ac:dyDescent="0.2">
      <c r="A24" s="172" t="s">
        <v>69</v>
      </c>
      <c r="B24" s="172"/>
      <c r="C24" s="172"/>
      <c r="D24" s="172"/>
      <c r="E24" s="172"/>
      <c r="F24" s="172"/>
    </row>
    <row r="25" spans="1:6" ht="76.5" customHeight="1" x14ac:dyDescent="0.2">
      <c r="A25" s="173" t="s">
        <v>70</v>
      </c>
      <c r="B25" s="173"/>
      <c r="C25" s="173"/>
      <c r="D25" s="173"/>
      <c r="E25" s="173"/>
      <c r="F25" s="173"/>
    </row>
    <row r="26" spans="1:6" ht="46.5" customHeight="1" x14ac:dyDescent="0.2">
      <c r="A26" s="173" t="s">
        <v>71</v>
      </c>
      <c r="B26" s="173"/>
      <c r="C26" s="173"/>
      <c r="D26" s="173"/>
      <c r="E26" s="173"/>
      <c r="F26" s="173"/>
    </row>
    <row r="27" spans="1:6" ht="46.5" customHeight="1" x14ac:dyDescent="0.2">
      <c r="A27" s="172" t="s">
        <v>72</v>
      </c>
      <c r="B27" s="172"/>
      <c r="C27" s="172"/>
      <c r="D27" s="172"/>
      <c r="E27" s="172"/>
      <c r="F27" s="172"/>
    </row>
    <row r="28" spans="1:6" ht="15" x14ac:dyDescent="0.2">
      <c r="A28" s="13"/>
      <c r="B28" s="13"/>
      <c r="C28" s="13"/>
      <c r="D28" s="13"/>
      <c r="E28" s="13"/>
      <c r="F28" s="13"/>
    </row>
    <row r="29" spans="1:6" ht="15" x14ac:dyDescent="0.2">
      <c r="A29" s="13"/>
      <c r="B29" s="13"/>
      <c r="C29" s="13"/>
      <c r="D29" s="13"/>
      <c r="E29" s="13"/>
      <c r="F29" s="13"/>
    </row>
    <row r="30" spans="1:6" ht="15" x14ac:dyDescent="0.2">
      <c r="A30" s="13"/>
      <c r="B30" s="13"/>
      <c r="C30" s="13"/>
      <c r="D30" s="13"/>
      <c r="E30" s="13"/>
      <c r="F30" s="13"/>
    </row>
    <row r="31" spans="1:6" ht="15" x14ac:dyDescent="0.2">
      <c r="A31" s="13"/>
      <c r="B31" s="13"/>
      <c r="C31" s="13"/>
      <c r="D31" s="13"/>
      <c r="E31" s="13"/>
      <c r="F31" s="13"/>
    </row>
    <row r="32" spans="1:6" ht="15" x14ac:dyDescent="0.2">
      <c r="A32" s="13"/>
      <c r="B32" s="13"/>
      <c r="C32" s="13"/>
      <c r="D32" s="13"/>
      <c r="E32" s="13"/>
      <c r="F32" s="13"/>
    </row>
    <row r="33" spans="1:6" ht="15" x14ac:dyDescent="0.2">
      <c r="A33" s="13"/>
      <c r="B33" s="13"/>
      <c r="C33" s="13"/>
      <c r="D33" s="13"/>
      <c r="E33" s="13"/>
      <c r="F33" s="13"/>
    </row>
    <row r="34" spans="1:6" ht="15" x14ac:dyDescent="0.2">
      <c r="A34" s="13"/>
      <c r="B34" s="13"/>
      <c r="C34" s="13"/>
      <c r="D34" s="13"/>
      <c r="E34" s="13"/>
      <c r="F34" s="13"/>
    </row>
    <row r="35" spans="1:6" ht="15" x14ac:dyDescent="0.2">
      <c r="A35" s="13"/>
      <c r="B35" s="13"/>
      <c r="C35" s="13"/>
      <c r="D35" s="13"/>
      <c r="E35" s="13"/>
      <c r="F35" s="13"/>
    </row>
    <row r="36" spans="1:6" ht="15" x14ac:dyDescent="0.2">
      <c r="A36" s="13"/>
      <c r="B36" s="13"/>
      <c r="C36" s="13"/>
      <c r="D36" s="13"/>
      <c r="E36" s="13"/>
      <c r="F36" s="13"/>
    </row>
    <row r="37" spans="1:6" ht="15" x14ac:dyDescent="0.2">
      <c r="A37" s="13"/>
      <c r="B37" s="13"/>
      <c r="C37" s="13"/>
      <c r="D37" s="13"/>
      <c r="E37" s="13"/>
      <c r="F37" s="13"/>
    </row>
    <row r="38" spans="1:6" ht="15" x14ac:dyDescent="0.2">
      <c r="A38" s="13"/>
      <c r="B38" s="13"/>
      <c r="C38" s="13"/>
      <c r="D38" s="13"/>
      <c r="E38" s="13"/>
      <c r="F38" s="13"/>
    </row>
    <row r="39" spans="1:6" ht="15" x14ac:dyDescent="0.2">
      <c r="A39" s="13"/>
      <c r="B39" s="13"/>
      <c r="C39" s="13"/>
      <c r="D39" s="13"/>
      <c r="E39" s="13"/>
      <c r="F39" s="13"/>
    </row>
    <row r="40" spans="1:6" ht="15" x14ac:dyDescent="0.2">
      <c r="A40" s="13"/>
      <c r="B40" s="13"/>
      <c r="C40" s="13"/>
      <c r="D40" s="13"/>
      <c r="E40" s="13"/>
      <c r="F40" s="13"/>
    </row>
    <row r="41" spans="1:6" ht="15" x14ac:dyDescent="0.2">
      <c r="A41" s="13"/>
      <c r="B41" s="13"/>
      <c r="C41" s="13"/>
      <c r="D41" s="13"/>
      <c r="E41" s="13"/>
      <c r="F41" s="13"/>
    </row>
    <row r="42" spans="1:6" ht="15" x14ac:dyDescent="0.2">
      <c r="A42" s="13"/>
      <c r="B42" s="13"/>
      <c r="C42" s="13"/>
      <c r="D42" s="13"/>
      <c r="E42" s="13"/>
      <c r="F42" s="13"/>
    </row>
    <row r="43" spans="1:6" ht="15" x14ac:dyDescent="0.2">
      <c r="A43" s="13"/>
      <c r="B43" s="13"/>
      <c r="C43" s="13"/>
      <c r="D43" s="13"/>
      <c r="E43" s="13"/>
      <c r="F43" s="13"/>
    </row>
    <row r="44" spans="1:6" ht="15" x14ac:dyDescent="0.2">
      <c r="A44" s="13"/>
      <c r="B44" s="13"/>
      <c r="C44" s="13"/>
      <c r="D44" s="13"/>
      <c r="E44" s="13"/>
      <c r="F44" s="13"/>
    </row>
    <row r="45" spans="1:6" ht="15" x14ac:dyDescent="0.2">
      <c r="A45" s="13"/>
      <c r="B45" s="13"/>
      <c r="C45" s="13"/>
      <c r="D45" s="13"/>
      <c r="E45" s="13"/>
      <c r="F45" s="13"/>
    </row>
    <row r="46" spans="1:6" ht="15" x14ac:dyDescent="0.2">
      <c r="A46" s="13"/>
      <c r="B46" s="13"/>
      <c r="C46" s="13"/>
      <c r="D46" s="13"/>
      <c r="E46" s="13"/>
      <c r="F46" s="13"/>
    </row>
    <row r="47" spans="1:6" ht="15" x14ac:dyDescent="0.2">
      <c r="A47" s="13"/>
      <c r="B47" s="13"/>
      <c r="C47" s="13"/>
      <c r="D47" s="13"/>
      <c r="E47" s="13"/>
      <c r="F47" s="13"/>
    </row>
    <row r="48" spans="1:6" ht="15" x14ac:dyDescent="0.2">
      <c r="A48" s="13"/>
      <c r="B48" s="13"/>
      <c r="C48" s="13"/>
      <c r="D48" s="13"/>
      <c r="E48" s="13"/>
      <c r="F48" s="13"/>
    </row>
    <row r="49" spans="1:6" ht="15" x14ac:dyDescent="0.2">
      <c r="A49" s="13"/>
      <c r="B49" s="13"/>
      <c r="C49" s="13"/>
      <c r="D49" s="13"/>
      <c r="E49" s="13"/>
      <c r="F49" s="13"/>
    </row>
    <row r="50" spans="1:6" ht="15" x14ac:dyDescent="0.2">
      <c r="A50" s="13"/>
      <c r="B50" s="13"/>
      <c r="C50" s="13"/>
      <c r="D50" s="13"/>
      <c r="E50" s="13"/>
      <c r="F50" s="13"/>
    </row>
    <row r="51" spans="1:6" ht="15" x14ac:dyDescent="0.2">
      <c r="A51" s="13"/>
      <c r="B51" s="13"/>
      <c r="C51" s="13"/>
      <c r="D51" s="13"/>
      <c r="E51" s="13"/>
      <c r="F51" s="13"/>
    </row>
    <row r="52" spans="1:6" ht="15" x14ac:dyDescent="0.2">
      <c r="A52" s="13"/>
      <c r="B52" s="13"/>
      <c r="C52" s="13"/>
      <c r="D52" s="13"/>
      <c r="E52" s="13"/>
      <c r="F52" s="13"/>
    </row>
    <row r="53" spans="1:6" ht="15" x14ac:dyDescent="0.2">
      <c r="A53" s="13"/>
      <c r="B53" s="13"/>
      <c r="C53" s="13"/>
      <c r="D53" s="13"/>
      <c r="E53" s="13"/>
      <c r="F53" s="13"/>
    </row>
    <row r="54" spans="1:6" ht="15" x14ac:dyDescent="0.2">
      <c r="A54" s="13"/>
      <c r="B54" s="13"/>
      <c r="C54" s="13"/>
      <c r="D54" s="13"/>
      <c r="E54" s="13"/>
      <c r="F54" s="13"/>
    </row>
    <row r="55" spans="1:6" ht="15" x14ac:dyDescent="0.2">
      <c r="A55" s="13"/>
      <c r="B55" s="13"/>
      <c r="C55" s="13"/>
      <c r="D55" s="13"/>
      <c r="E55" s="13"/>
      <c r="F55" s="13"/>
    </row>
    <row r="56" spans="1:6" ht="15" x14ac:dyDescent="0.2">
      <c r="A56" s="13"/>
      <c r="B56" s="13"/>
      <c r="C56" s="13"/>
      <c r="D56" s="13"/>
      <c r="E56" s="13"/>
      <c r="F56" s="13"/>
    </row>
    <row r="57" spans="1:6" ht="15" x14ac:dyDescent="0.2">
      <c r="A57" s="13"/>
      <c r="B57" s="13"/>
      <c r="C57" s="13"/>
      <c r="D57" s="13"/>
      <c r="E57" s="13"/>
      <c r="F57" s="13"/>
    </row>
    <row r="58" spans="1:6" ht="15" x14ac:dyDescent="0.2">
      <c r="A58" s="13"/>
      <c r="B58" s="13"/>
      <c r="C58" s="13"/>
      <c r="D58" s="13"/>
      <c r="E58" s="13"/>
      <c r="F58" s="13"/>
    </row>
    <row r="59" spans="1:6" ht="15" x14ac:dyDescent="0.2">
      <c r="A59" s="13"/>
      <c r="B59" s="13"/>
      <c r="C59" s="13"/>
      <c r="D59" s="13"/>
      <c r="E59" s="13"/>
      <c r="F59" s="13"/>
    </row>
    <row r="60" spans="1:6" ht="15" x14ac:dyDescent="0.2">
      <c r="A60" s="13"/>
      <c r="B60" s="13"/>
      <c r="C60" s="13"/>
      <c r="D60" s="13"/>
      <c r="E60" s="13"/>
      <c r="F60" s="13"/>
    </row>
    <row r="61" spans="1:6" ht="15" x14ac:dyDescent="0.2">
      <c r="A61" s="13"/>
      <c r="B61" s="13"/>
      <c r="C61" s="13"/>
      <c r="D61" s="13"/>
      <c r="E61" s="13"/>
      <c r="F61" s="13"/>
    </row>
    <row r="62" spans="1:6" ht="15" x14ac:dyDescent="0.2">
      <c r="A62" s="13"/>
      <c r="B62" s="13"/>
      <c r="C62" s="13"/>
      <c r="D62" s="13"/>
      <c r="E62" s="13"/>
      <c r="F62" s="13"/>
    </row>
    <row r="63" spans="1:6" ht="15" x14ac:dyDescent="0.2">
      <c r="A63" s="13"/>
      <c r="B63" s="13"/>
      <c r="C63" s="13"/>
      <c r="D63" s="13"/>
      <c r="E63" s="13"/>
      <c r="F63" s="13"/>
    </row>
    <row r="64" spans="1:6" ht="15" x14ac:dyDescent="0.2">
      <c r="A64" s="13"/>
      <c r="B64" s="13"/>
      <c r="C64" s="13"/>
      <c r="D64" s="13"/>
      <c r="E64" s="13"/>
      <c r="F64" s="13"/>
    </row>
    <row r="65" spans="1:6" ht="15" x14ac:dyDescent="0.2">
      <c r="A65" s="13"/>
      <c r="B65" s="13"/>
      <c r="C65" s="13"/>
      <c r="D65" s="13"/>
      <c r="E65" s="13"/>
      <c r="F65" s="13"/>
    </row>
    <row r="66" spans="1:6" ht="15" x14ac:dyDescent="0.2">
      <c r="A66" s="13"/>
      <c r="B66" s="13"/>
      <c r="C66" s="13"/>
      <c r="D66" s="13"/>
      <c r="E66" s="13"/>
      <c r="F66" s="13"/>
    </row>
    <row r="67" spans="1:6" ht="15" x14ac:dyDescent="0.2">
      <c r="A67" s="13"/>
      <c r="B67" s="13"/>
      <c r="C67" s="13"/>
      <c r="D67" s="13"/>
      <c r="E67" s="13"/>
      <c r="F67" s="13"/>
    </row>
    <row r="68" spans="1:6" ht="15" x14ac:dyDescent="0.2">
      <c r="A68" s="13"/>
      <c r="B68" s="13"/>
      <c r="C68" s="13"/>
      <c r="D68" s="13"/>
      <c r="E68" s="13"/>
      <c r="F68" s="13"/>
    </row>
    <row r="69" spans="1:6" ht="15" x14ac:dyDescent="0.2">
      <c r="A69" s="13"/>
      <c r="B69" s="13"/>
      <c r="C69" s="13"/>
      <c r="D69" s="13"/>
      <c r="E69" s="13"/>
      <c r="F69" s="13"/>
    </row>
    <row r="70" spans="1:6" ht="15" x14ac:dyDescent="0.2">
      <c r="A70" s="13"/>
      <c r="B70" s="13"/>
      <c r="C70" s="13"/>
      <c r="D70" s="13"/>
      <c r="E70" s="13"/>
      <c r="F70" s="13"/>
    </row>
    <row r="71" spans="1:6" ht="15" x14ac:dyDescent="0.2">
      <c r="A71" s="13"/>
      <c r="B71" s="13"/>
      <c r="C71" s="13"/>
      <c r="D71" s="13"/>
      <c r="E71" s="13"/>
      <c r="F71" s="13"/>
    </row>
    <row r="72" spans="1:6" ht="15" x14ac:dyDescent="0.2">
      <c r="A72" s="13"/>
      <c r="B72" s="13"/>
      <c r="C72" s="13"/>
      <c r="D72" s="13"/>
      <c r="E72" s="13"/>
      <c r="F72" s="13"/>
    </row>
    <row r="73" spans="1:6" ht="15" x14ac:dyDescent="0.2">
      <c r="A73" s="13"/>
      <c r="B73" s="13"/>
      <c r="C73" s="13"/>
      <c r="D73" s="13"/>
      <c r="E73" s="13"/>
      <c r="F73" s="13"/>
    </row>
    <row r="74" spans="1:6" ht="15" x14ac:dyDescent="0.2">
      <c r="A74" s="13"/>
      <c r="B74" s="13"/>
      <c r="C74" s="13"/>
      <c r="D74" s="13"/>
      <c r="E74" s="13"/>
      <c r="F74" s="13"/>
    </row>
    <row r="75" spans="1:6" ht="15" x14ac:dyDescent="0.2">
      <c r="A75" s="13"/>
      <c r="B75" s="13"/>
      <c r="C75" s="13"/>
      <c r="D75" s="13"/>
      <c r="E75" s="13"/>
      <c r="F75" s="13"/>
    </row>
    <row r="76" spans="1:6" ht="15" x14ac:dyDescent="0.2">
      <c r="A76" s="13"/>
      <c r="B76" s="13"/>
      <c r="C76" s="13"/>
      <c r="D76" s="13"/>
      <c r="E76" s="13"/>
      <c r="F76" s="13"/>
    </row>
  </sheetData>
  <mergeCells count="17">
    <mergeCell ref="A3:F3"/>
    <mergeCell ref="A4:F4"/>
    <mergeCell ref="A1:F1"/>
    <mergeCell ref="A5:F5"/>
    <mergeCell ref="A26:F26"/>
    <mergeCell ref="A6:F6"/>
    <mergeCell ref="A17:F17"/>
    <mergeCell ref="A18:F18"/>
    <mergeCell ref="A19:F19"/>
    <mergeCell ref="A20:F20"/>
    <mergeCell ref="A2:F2"/>
    <mergeCell ref="A27:F27"/>
    <mergeCell ref="A21:F21"/>
    <mergeCell ref="A22:F22"/>
    <mergeCell ref="A23:F23"/>
    <mergeCell ref="A24:F24"/>
    <mergeCell ref="A25:F2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"/>
  <sheetViews>
    <sheetView workbookViewId="0">
      <selection activeCell="F11" sqref="F11"/>
    </sheetView>
  </sheetViews>
  <sheetFormatPr defaultRowHeight="12.75" x14ac:dyDescent="0.2"/>
  <cols>
    <col min="1" max="1" width="14.6640625" customWidth="1"/>
    <col min="2" max="4" width="20.1640625" customWidth="1"/>
    <col min="5" max="5" width="32.5" customWidth="1"/>
    <col min="6" max="6" width="20.83203125" customWidth="1"/>
  </cols>
  <sheetData>
    <row r="1" spans="1:9" ht="82.5" customHeight="1" x14ac:dyDescent="0.2">
      <c r="A1" s="179" t="s">
        <v>73</v>
      </c>
      <c r="B1" s="179"/>
      <c r="C1" s="179"/>
      <c r="D1" s="179"/>
      <c r="E1" s="179"/>
      <c r="F1" s="4"/>
      <c r="G1" s="4"/>
      <c r="H1" s="4"/>
      <c r="I1" s="4"/>
    </row>
    <row r="2" spans="1:9" ht="53.25" customHeight="1" x14ac:dyDescent="0.2">
      <c r="A2" s="2" t="s">
        <v>74</v>
      </c>
      <c r="B2" s="2" t="s">
        <v>75</v>
      </c>
      <c r="C2" s="2" t="s">
        <v>76</v>
      </c>
      <c r="D2" s="21" t="s">
        <v>77</v>
      </c>
      <c r="E2" s="2" t="s">
        <v>78</v>
      </c>
    </row>
    <row r="3" spans="1:9" ht="14.25" customHeight="1" x14ac:dyDescent="0.2">
      <c r="A3" s="7"/>
      <c r="B3" s="1"/>
      <c r="C3" s="1"/>
      <c r="D3" s="1"/>
      <c r="E3" s="1"/>
    </row>
    <row r="4" spans="1:9" ht="14.1" customHeight="1" x14ac:dyDescent="0.2">
      <c r="A4" s="7"/>
      <c r="B4" s="1"/>
      <c r="C4" s="1"/>
      <c r="D4" s="1"/>
      <c r="E4" s="1"/>
    </row>
    <row r="5" spans="1:9" ht="13.7" customHeight="1" x14ac:dyDescent="0.2">
      <c r="A5" s="7"/>
      <c r="B5" s="1"/>
      <c r="C5" s="1"/>
      <c r="D5" s="1"/>
      <c r="E5" s="1"/>
    </row>
    <row r="6" spans="1:9" ht="14.1" customHeight="1" x14ac:dyDescent="0.2">
      <c r="A6" s="8"/>
      <c r="B6" s="3"/>
      <c r="C6" s="3"/>
      <c r="D6" s="3"/>
      <c r="E6" s="3"/>
    </row>
    <row r="7" spans="1:9" ht="16.5" customHeight="1" x14ac:dyDescent="0.2">
      <c r="A7" s="9" t="s">
        <v>79</v>
      </c>
      <c r="B7" s="9"/>
      <c r="C7" s="9"/>
      <c r="D7" s="128">
        <f>D3+D4+D5+D6</f>
        <v>0</v>
      </c>
      <c r="E7" s="9"/>
    </row>
  </sheetData>
  <mergeCells count="1">
    <mergeCell ref="A1:E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"/>
  <sheetViews>
    <sheetView workbookViewId="0">
      <selection activeCell="A39" sqref="A39"/>
    </sheetView>
  </sheetViews>
  <sheetFormatPr defaultRowHeight="12.75" x14ac:dyDescent="0.2"/>
  <cols>
    <col min="1" max="1" width="22.33203125" customWidth="1"/>
    <col min="2" max="2" width="36.1640625" customWidth="1"/>
    <col min="3" max="5" width="21.83203125" customWidth="1"/>
    <col min="6" max="6" width="18.6640625" customWidth="1"/>
  </cols>
  <sheetData>
    <row r="1" spans="1:10" ht="72" customHeight="1" x14ac:dyDescent="0.2">
      <c r="A1" s="180" t="s">
        <v>80</v>
      </c>
      <c r="B1" s="181"/>
      <c r="C1" s="181"/>
      <c r="D1" s="181"/>
      <c r="E1" s="181"/>
      <c r="F1" s="137"/>
      <c r="G1" s="4"/>
      <c r="H1" s="4"/>
      <c r="I1" s="4"/>
      <c r="J1" s="4"/>
    </row>
    <row r="2" spans="1:10" ht="16.5" customHeight="1" x14ac:dyDescent="0.2">
      <c r="A2" s="168" t="s">
        <v>81</v>
      </c>
      <c r="B2" s="168"/>
      <c r="C2" s="168"/>
      <c r="D2" s="168"/>
      <c r="E2" s="168"/>
      <c r="F2" s="18"/>
    </row>
    <row r="3" spans="1:10" ht="16.5" customHeight="1" x14ac:dyDescent="0.2">
      <c r="A3" s="51" t="s">
        <v>1</v>
      </c>
      <c r="B3" s="52" t="s">
        <v>2</v>
      </c>
      <c r="C3" s="53" t="s">
        <v>82</v>
      </c>
      <c r="D3" s="53" t="s">
        <v>83</v>
      </c>
      <c r="E3" s="54" t="s">
        <v>84</v>
      </c>
      <c r="F3" s="13"/>
    </row>
    <row r="4" spans="1:10" ht="16.5" customHeight="1" x14ac:dyDescent="0.25">
      <c r="A4" s="182" t="s">
        <v>10</v>
      </c>
      <c r="B4" s="183"/>
      <c r="C4" s="116">
        <f>C5+C6+C7+C8+C9+C10+C11+C12</f>
        <v>0</v>
      </c>
      <c r="D4" s="116">
        <f>D5+D6+D7+D8+D9+D10+D11+D12</f>
        <v>0</v>
      </c>
      <c r="E4" s="116">
        <f>E5+E6+E7+E8+E9+E10+E11+E12</f>
        <v>0</v>
      </c>
      <c r="F4" s="13"/>
    </row>
    <row r="5" spans="1:10" ht="33" customHeight="1" x14ac:dyDescent="0.2">
      <c r="A5" s="149" t="s">
        <v>11</v>
      </c>
      <c r="B5" s="55" t="s">
        <v>85</v>
      </c>
      <c r="C5" s="56"/>
      <c r="D5" s="56"/>
      <c r="E5" s="129">
        <f>C5+D5</f>
        <v>0</v>
      </c>
      <c r="F5" s="13"/>
    </row>
    <row r="6" spans="1:10" ht="16.5" customHeight="1" x14ac:dyDescent="0.25">
      <c r="A6" s="149" t="s">
        <v>13</v>
      </c>
      <c r="B6" s="57" t="s">
        <v>14</v>
      </c>
      <c r="C6" s="37"/>
      <c r="D6" s="37"/>
      <c r="E6" s="129">
        <f t="shared" ref="E6:E12" si="0">C6+D6</f>
        <v>0</v>
      </c>
      <c r="F6" s="13"/>
    </row>
    <row r="7" spans="1:10" ht="16.5" customHeight="1" x14ac:dyDescent="0.25">
      <c r="A7" s="149" t="s">
        <v>15</v>
      </c>
      <c r="B7" s="50" t="s">
        <v>16</v>
      </c>
      <c r="C7" s="39"/>
      <c r="D7" s="39"/>
      <c r="E7" s="129">
        <f t="shared" si="0"/>
        <v>0</v>
      </c>
      <c r="F7" s="16"/>
    </row>
    <row r="8" spans="1:10" ht="16.5" customHeight="1" x14ac:dyDescent="0.25">
      <c r="A8" s="149" t="s">
        <v>17</v>
      </c>
      <c r="B8" s="47" t="s">
        <v>18</v>
      </c>
      <c r="C8" s="35"/>
      <c r="D8" s="35"/>
      <c r="E8" s="129">
        <f t="shared" si="0"/>
        <v>0</v>
      </c>
      <c r="F8" s="13"/>
    </row>
    <row r="9" spans="1:10" ht="16.5" customHeight="1" x14ac:dyDescent="0.25">
      <c r="A9" s="149" t="s">
        <v>19</v>
      </c>
      <c r="B9" s="47" t="s">
        <v>20</v>
      </c>
      <c r="C9" s="35"/>
      <c r="D9" s="35"/>
      <c r="E9" s="129">
        <f t="shared" si="0"/>
        <v>0</v>
      </c>
      <c r="F9" s="13"/>
    </row>
    <row r="10" spans="1:10" ht="16.5" customHeight="1" x14ac:dyDescent="0.25">
      <c r="A10" s="149" t="s">
        <v>21</v>
      </c>
      <c r="B10" s="47" t="s">
        <v>22</v>
      </c>
      <c r="C10" s="35"/>
      <c r="D10" s="35"/>
      <c r="E10" s="129">
        <f t="shared" si="0"/>
        <v>0</v>
      </c>
      <c r="F10" s="13"/>
    </row>
    <row r="11" spans="1:10" ht="16.5" customHeight="1" x14ac:dyDescent="0.25">
      <c r="A11" s="149" t="s">
        <v>23</v>
      </c>
      <c r="B11" s="47" t="s">
        <v>24</v>
      </c>
      <c r="C11" s="35"/>
      <c r="D11" s="35"/>
      <c r="E11" s="129">
        <f t="shared" si="0"/>
        <v>0</v>
      </c>
      <c r="F11" s="13"/>
    </row>
    <row r="12" spans="1:10" ht="16.5" customHeight="1" x14ac:dyDescent="0.25">
      <c r="A12" s="149" t="s">
        <v>25</v>
      </c>
      <c r="B12" s="47" t="s">
        <v>26</v>
      </c>
      <c r="C12" s="35"/>
      <c r="D12" s="35"/>
      <c r="E12" s="129">
        <f t="shared" si="0"/>
        <v>0</v>
      </c>
      <c r="F12" s="13"/>
    </row>
    <row r="13" spans="1:10" ht="16.5" customHeight="1" x14ac:dyDescent="0.25">
      <c r="A13" s="182" t="s">
        <v>27</v>
      </c>
      <c r="B13" s="183"/>
      <c r="C13" s="116">
        <f>C14+C15+C16+C17+C18</f>
        <v>0</v>
      </c>
      <c r="D13" s="116">
        <f>D14+D15+D16+D17+D18</f>
        <v>0</v>
      </c>
      <c r="E13" s="116">
        <f>E14+E15+E16+E17+E18</f>
        <v>0</v>
      </c>
      <c r="F13" s="13"/>
    </row>
    <row r="14" spans="1:10" ht="16.5" customHeight="1" x14ac:dyDescent="0.25">
      <c r="A14" s="149" t="s">
        <v>28</v>
      </c>
      <c r="B14" s="47" t="s">
        <v>29</v>
      </c>
      <c r="C14" s="35"/>
      <c r="D14" s="35"/>
      <c r="E14" s="116">
        <f>C14+D14</f>
        <v>0</v>
      </c>
      <c r="F14" s="13"/>
    </row>
    <row r="15" spans="1:10" ht="16.5" customHeight="1" x14ac:dyDescent="0.25">
      <c r="A15" s="149" t="s">
        <v>30</v>
      </c>
      <c r="B15" s="47" t="s">
        <v>31</v>
      </c>
      <c r="C15" s="35"/>
      <c r="D15" s="35"/>
      <c r="E15" s="116">
        <f>C15+D15</f>
        <v>0</v>
      </c>
      <c r="F15" s="13"/>
    </row>
    <row r="16" spans="1:10" ht="16.5" customHeight="1" x14ac:dyDescent="0.25">
      <c r="A16" s="149" t="s">
        <v>32</v>
      </c>
      <c r="B16" s="47" t="s">
        <v>86</v>
      </c>
      <c r="C16" s="35"/>
      <c r="D16" s="35"/>
      <c r="E16" s="116">
        <f>C16+D16</f>
        <v>0</v>
      </c>
      <c r="F16" s="13"/>
    </row>
    <row r="17" spans="1:6" ht="16.5" customHeight="1" x14ac:dyDescent="0.25">
      <c r="A17" s="149" t="s">
        <v>34</v>
      </c>
      <c r="B17" s="47" t="s">
        <v>35</v>
      </c>
      <c r="C17" s="35"/>
      <c r="D17" s="35"/>
      <c r="E17" s="116">
        <f>C17+D17</f>
        <v>0</v>
      </c>
      <c r="F17" s="13"/>
    </row>
    <row r="18" spans="1:6" ht="16.5" customHeight="1" x14ac:dyDescent="0.25">
      <c r="A18" s="149" t="s">
        <v>36</v>
      </c>
      <c r="B18" s="47" t="s">
        <v>37</v>
      </c>
      <c r="C18" s="35"/>
      <c r="D18" s="35"/>
      <c r="E18" s="116">
        <f>C18+D18</f>
        <v>0</v>
      </c>
      <c r="F18" s="13"/>
    </row>
    <row r="19" spans="1:6" ht="20.25" customHeight="1" x14ac:dyDescent="0.2">
      <c r="A19" s="182" t="s">
        <v>38</v>
      </c>
      <c r="B19" s="184"/>
      <c r="C19" s="129">
        <f>C20+C21+C22</f>
        <v>0</v>
      </c>
      <c r="D19" s="129">
        <f>D20+D21+D22</f>
        <v>0</v>
      </c>
      <c r="E19" s="129">
        <f>E20+E21+E22</f>
        <v>0</v>
      </c>
      <c r="F19" s="13"/>
    </row>
    <row r="20" spans="1:6" ht="16.5" customHeight="1" x14ac:dyDescent="0.25">
      <c r="A20" s="149" t="s">
        <v>39</v>
      </c>
      <c r="B20" s="47" t="s">
        <v>14</v>
      </c>
      <c r="C20" s="35"/>
      <c r="D20" s="35"/>
      <c r="E20" s="116">
        <f>C20+D20</f>
        <v>0</v>
      </c>
      <c r="F20" s="13"/>
    </row>
    <row r="21" spans="1:6" ht="16.5" customHeight="1" x14ac:dyDescent="0.25">
      <c r="A21" s="149" t="s">
        <v>40</v>
      </c>
      <c r="B21" s="47" t="s">
        <v>16</v>
      </c>
      <c r="C21" s="35"/>
      <c r="D21" s="35"/>
      <c r="E21" s="116">
        <f>C21+D21</f>
        <v>0</v>
      </c>
      <c r="F21" s="13"/>
    </row>
    <row r="22" spans="1:6" ht="16.5" customHeight="1" x14ac:dyDescent="0.25">
      <c r="A22" s="149" t="s">
        <v>41</v>
      </c>
      <c r="B22" s="47" t="s">
        <v>26</v>
      </c>
      <c r="C22" s="35"/>
      <c r="D22" s="35"/>
      <c r="E22" s="116">
        <f>C22+D22</f>
        <v>0</v>
      </c>
      <c r="F22" s="13"/>
    </row>
    <row r="23" spans="1:6" ht="21.75" customHeight="1" x14ac:dyDescent="0.2">
      <c r="A23" s="182" t="s">
        <v>87</v>
      </c>
      <c r="B23" s="184"/>
      <c r="C23" s="129">
        <f>C24+C25+C26</f>
        <v>0</v>
      </c>
      <c r="D23" s="129">
        <f>D24+D25+D26</f>
        <v>0</v>
      </c>
      <c r="E23" s="129">
        <f>E24+E25+E26</f>
        <v>0</v>
      </c>
      <c r="F23" s="13"/>
    </row>
    <row r="24" spans="1:6" ht="16.5" customHeight="1" x14ac:dyDescent="0.25">
      <c r="A24" s="149" t="s">
        <v>43</v>
      </c>
      <c r="B24" s="47" t="s">
        <v>31</v>
      </c>
      <c r="C24" s="35"/>
      <c r="D24" s="35"/>
      <c r="E24" s="116">
        <f>C24+D24</f>
        <v>0</v>
      </c>
      <c r="F24" s="13"/>
    </row>
    <row r="25" spans="1:6" ht="16.5" customHeight="1" x14ac:dyDescent="0.25">
      <c r="A25" s="149" t="s">
        <v>44</v>
      </c>
      <c r="B25" s="47" t="s">
        <v>86</v>
      </c>
      <c r="C25" s="35"/>
      <c r="D25" s="35"/>
      <c r="E25" s="116">
        <f>C25+D25</f>
        <v>0</v>
      </c>
      <c r="F25" s="13"/>
    </row>
    <row r="26" spans="1:6" ht="16.5" customHeight="1" x14ac:dyDescent="0.25">
      <c r="A26" s="149" t="s">
        <v>45</v>
      </c>
      <c r="B26" s="47" t="s">
        <v>37</v>
      </c>
      <c r="C26" s="35"/>
      <c r="D26" s="35"/>
      <c r="E26" s="116">
        <f>C26+D26</f>
        <v>0</v>
      </c>
      <c r="F26" s="13"/>
    </row>
    <row r="27" spans="1:6" ht="16.5" customHeight="1" x14ac:dyDescent="0.25">
      <c r="A27" s="182" t="s">
        <v>88</v>
      </c>
      <c r="B27" s="183"/>
      <c r="C27" s="35"/>
      <c r="D27" s="35"/>
      <c r="E27" s="116">
        <f>C27+D27</f>
        <v>0</v>
      </c>
      <c r="F27" s="13"/>
    </row>
    <row r="28" spans="1:6" ht="16.5" customHeight="1" x14ac:dyDescent="0.25">
      <c r="A28" s="168" t="s">
        <v>47</v>
      </c>
      <c r="B28" s="168"/>
      <c r="C28" s="115">
        <f>(C4+C13+C19+C23)-C27</f>
        <v>0</v>
      </c>
      <c r="D28" s="115">
        <f>(D4+D13+D19+D23)-D27</f>
        <v>0</v>
      </c>
      <c r="E28" s="116">
        <f>C28+D28</f>
        <v>0</v>
      </c>
      <c r="F28" s="13"/>
    </row>
    <row r="29" spans="1:6" ht="15.75" x14ac:dyDescent="0.2">
      <c r="A29" s="145"/>
      <c r="B29" s="145"/>
      <c r="C29" s="145"/>
      <c r="D29" s="145"/>
      <c r="E29" s="145"/>
    </row>
    <row r="30" spans="1:6" ht="15.75" x14ac:dyDescent="0.2">
      <c r="A30" s="145"/>
      <c r="B30" s="145"/>
      <c r="C30" s="145"/>
      <c r="D30" s="145"/>
      <c r="E30" s="145"/>
    </row>
    <row r="31" spans="1:6" ht="15.75" x14ac:dyDescent="0.2">
      <c r="A31" s="168" t="s">
        <v>89</v>
      </c>
      <c r="B31" s="168"/>
      <c r="C31" s="168"/>
      <c r="D31" s="168"/>
      <c r="E31" s="168"/>
      <c r="F31" s="5"/>
    </row>
    <row r="32" spans="1:6" ht="31.5" x14ac:dyDescent="0.2">
      <c r="A32" s="59" t="s">
        <v>90</v>
      </c>
      <c r="B32" s="60" t="s">
        <v>2</v>
      </c>
      <c r="C32" s="131" t="s">
        <v>82</v>
      </c>
      <c r="D32" s="48" t="s">
        <v>91</v>
      </c>
      <c r="E32" s="133" t="s">
        <v>84</v>
      </c>
    </row>
    <row r="33" spans="1:6" ht="15.75" x14ac:dyDescent="0.25">
      <c r="A33" s="187" t="s">
        <v>92</v>
      </c>
      <c r="B33" s="188"/>
      <c r="C33" s="125">
        <f>C34+C35+C36</f>
        <v>0</v>
      </c>
      <c r="D33" s="125">
        <f>D34+D35+D36</f>
        <v>0</v>
      </c>
      <c r="E33" s="125">
        <f>E34+E35+E36</f>
        <v>0</v>
      </c>
    </row>
    <row r="34" spans="1:6" ht="15.75" x14ac:dyDescent="0.25">
      <c r="A34" s="132" t="s">
        <v>93</v>
      </c>
      <c r="B34" s="33" t="s">
        <v>94</v>
      </c>
      <c r="C34" s="39"/>
      <c r="D34" s="39"/>
      <c r="E34" s="125">
        <f>C34+D34</f>
        <v>0</v>
      </c>
    </row>
    <row r="35" spans="1:6" ht="20.25" customHeight="1" x14ac:dyDescent="0.25">
      <c r="A35" s="132" t="s">
        <v>95</v>
      </c>
      <c r="B35" s="33" t="s">
        <v>96</v>
      </c>
      <c r="C35" s="49"/>
      <c r="D35" s="49"/>
      <c r="E35" s="125">
        <f>C35+D35</f>
        <v>0</v>
      </c>
    </row>
    <row r="36" spans="1:6" ht="23.25" customHeight="1" x14ac:dyDescent="0.25">
      <c r="A36" s="132" t="s">
        <v>97</v>
      </c>
      <c r="B36" s="50" t="s">
        <v>98</v>
      </c>
      <c r="C36" s="41"/>
      <c r="D36" s="41"/>
      <c r="E36" s="125">
        <f>C36+D36</f>
        <v>0</v>
      </c>
      <c r="F36" s="12"/>
    </row>
    <row r="37" spans="1:6" ht="15.75" x14ac:dyDescent="0.25">
      <c r="A37" s="187" t="s">
        <v>99</v>
      </c>
      <c r="B37" s="188"/>
      <c r="C37" s="125">
        <f>C38+C39+C40</f>
        <v>0</v>
      </c>
      <c r="D37" s="125">
        <f>D38+D39+D40</f>
        <v>0</v>
      </c>
      <c r="E37" s="125">
        <f>E38+E39+E40</f>
        <v>0</v>
      </c>
    </row>
    <row r="38" spans="1:6" ht="15.75" x14ac:dyDescent="0.25">
      <c r="A38" s="132" t="s">
        <v>100</v>
      </c>
      <c r="B38" s="33" t="s">
        <v>101</v>
      </c>
      <c r="C38" s="39"/>
      <c r="D38" s="39"/>
      <c r="E38" s="125">
        <f t="shared" ref="E38:E43" si="1">C38+D38</f>
        <v>0</v>
      </c>
    </row>
    <row r="39" spans="1:6" ht="15.75" x14ac:dyDescent="0.25">
      <c r="A39" s="132" t="s">
        <v>102</v>
      </c>
      <c r="B39" s="33" t="s">
        <v>103</v>
      </c>
      <c r="C39" s="39"/>
      <c r="D39" s="39"/>
      <c r="E39" s="125">
        <f t="shared" si="1"/>
        <v>0</v>
      </c>
    </row>
    <row r="40" spans="1:6" ht="15.75" x14ac:dyDescent="0.25">
      <c r="A40" s="132" t="s">
        <v>104</v>
      </c>
      <c r="B40" s="33" t="s">
        <v>105</v>
      </c>
      <c r="C40" s="39"/>
      <c r="D40" s="39"/>
      <c r="E40" s="125">
        <f t="shared" si="1"/>
        <v>0</v>
      </c>
    </row>
    <row r="41" spans="1:6" ht="15.75" x14ac:dyDescent="0.25">
      <c r="A41" s="187" t="s">
        <v>106</v>
      </c>
      <c r="B41" s="188"/>
      <c r="C41" s="110"/>
      <c r="D41" s="39"/>
      <c r="E41" s="125">
        <f t="shared" si="1"/>
        <v>0</v>
      </c>
    </row>
    <row r="42" spans="1:6" ht="15.75" x14ac:dyDescent="0.25">
      <c r="A42" s="187" t="s">
        <v>107</v>
      </c>
      <c r="B42" s="188"/>
      <c r="C42" s="39"/>
      <c r="D42" s="39"/>
      <c r="E42" s="125">
        <f t="shared" si="1"/>
        <v>0</v>
      </c>
    </row>
    <row r="43" spans="1:6" ht="15.75" x14ac:dyDescent="0.25">
      <c r="A43" s="185" t="s">
        <v>108</v>
      </c>
      <c r="B43" s="186"/>
      <c r="C43" s="125">
        <f>C33+C37+C42</f>
        <v>0</v>
      </c>
      <c r="D43" s="125">
        <f>D33+D37+D41+D42</f>
        <v>0</v>
      </c>
      <c r="E43" s="125">
        <f t="shared" si="1"/>
        <v>0</v>
      </c>
    </row>
  </sheetData>
  <mergeCells count="14">
    <mergeCell ref="A43:B43"/>
    <mergeCell ref="A31:E31"/>
    <mergeCell ref="A33:B33"/>
    <mergeCell ref="A37:B37"/>
    <mergeCell ref="A23:B23"/>
    <mergeCell ref="A27:B27"/>
    <mergeCell ref="A28:B28"/>
    <mergeCell ref="A41:B41"/>
    <mergeCell ref="A42:B42"/>
    <mergeCell ref="A1:E1"/>
    <mergeCell ref="A4:B4"/>
    <mergeCell ref="A2:E2"/>
    <mergeCell ref="A13:B13"/>
    <mergeCell ref="A19:B1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workbookViewId="0">
      <selection activeCell="I7" sqref="I7"/>
    </sheetView>
  </sheetViews>
  <sheetFormatPr defaultRowHeight="12.75" x14ac:dyDescent="0.2"/>
  <cols>
    <col min="1" max="1" width="20.83203125" customWidth="1"/>
    <col min="2" max="2" width="33.1640625" customWidth="1"/>
    <col min="3" max="3" width="15.1640625" customWidth="1"/>
    <col min="4" max="4" width="25" customWidth="1"/>
    <col min="5" max="5" width="35.5" customWidth="1"/>
    <col min="6" max="6" width="14.6640625" customWidth="1"/>
    <col min="7" max="7" width="19.5" customWidth="1"/>
  </cols>
  <sheetData>
    <row r="1" spans="1:7" ht="73.5" customHeight="1" x14ac:dyDescent="0.2">
      <c r="A1" s="189" t="s">
        <v>109</v>
      </c>
      <c r="B1" s="190"/>
      <c r="C1" s="190"/>
      <c r="D1" s="190"/>
      <c r="E1" s="190"/>
      <c r="F1" s="190"/>
      <c r="G1" s="4"/>
    </row>
    <row r="2" spans="1:7" ht="16.5" customHeight="1" x14ac:dyDescent="0.2">
      <c r="A2" s="193" t="s">
        <v>110</v>
      </c>
      <c r="B2" s="193"/>
      <c r="C2" s="193"/>
      <c r="D2" s="193" t="s">
        <v>111</v>
      </c>
      <c r="E2" s="193"/>
      <c r="F2" s="193"/>
    </row>
    <row r="3" spans="1:7" ht="16.5" customHeight="1" x14ac:dyDescent="0.2">
      <c r="A3" s="61" t="s">
        <v>1</v>
      </c>
      <c r="B3" s="62" t="s">
        <v>2</v>
      </c>
      <c r="C3" s="62" t="s">
        <v>112</v>
      </c>
      <c r="D3" s="62" t="s">
        <v>90</v>
      </c>
      <c r="E3" s="62" t="s">
        <v>2</v>
      </c>
      <c r="F3" s="62" t="s">
        <v>112</v>
      </c>
    </row>
    <row r="4" spans="1:7" ht="16.5" customHeight="1" x14ac:dyDescent="0.25">
      <c r="A4" s="194" t="s">
        <v>10</v>
      </c>
      <c r="B4" s="195"/>
      <c r="C4" s="130">
        <f>C5+C6+C7+C8+C9+C10+C11+C12</f>
        <v>0</v>
      </c>
      <c r="D4" s="194" t="s">
        <v>92</v>
      </c>
      <c r="E4" s="195"/>
      <c r="F4" s="130">
        <f>F5+F6+F7</f>
        <v>0</v>
      </c>
    </row>
    <row r="5" spans="1:7" ht="30.75" customHeight="1" x14ac:dyDescent="0.25">
      <c r="A5" s="64" t="s">
        <v>11</v>
      </c>
      <c r="B5" s="138" t="s">
        <v>113</v>
      </c>
      <c r="C5" s="63"/>
      <c r="D5" s="139" t="s">
        <v>114</v>
      </c>
      <c r="E5" s="138" t="s">
        <v>94</v>
      </c>
      <c r="F5" s="63"/>
    </row>
    <row r="6" spans="1:7" ht="22.5" customHeight="1" x14ac:dyDescent="0.2">
      <c r="A6" s="64" t="s">
        <v>13</v>
      </c>
      <c r="B6" s="138" t="s">
        <v>14</v>
      </c>
      <c r="C6" s="65"/>
      <c r="D6" s="139" t="s">
        <v>115</v>
      </c>
      <c r="E6" s="138" t="s">
        <v>96</v>
      </c>
      <c r="F6" s="65"/>
      <c r="G6" s="12"/>
    </row>
    <row r="7" spans="1:7" ht="16.5" customHeight="1" x14ac:dyDescent="0.25">
      <c r="A7" s="64" t="s">
        <v>15</v>
      </c>
      <c r="B7" s="138" t="s">
        <v>16</v>
      </c>
      <c r="C7" s="63"/>
      <c r="D7" s="139" t="s">
        <v>116</v>
      </c>
      <c r="E7" s="138" t="s">
        <v>117</v>
      </c>
      <c r="F7" s="63"/>
    </row>
    <row r="8" spans="1:7" ht="16.5" customHeight="1" x14ac:dyDescent="0.25">
      <c r="A8" s="64" t="s">
        <v>17</v>
      </c>
      <c r="B8" s="66" t="s">
        <v>18</v>
      </c>
      <c r="C8" s="63"/>
      <c r="F8" s="63"/>
    </row>
    <row r="9" spans="1:7" ht="21" customHeight="1" x14ac:dyDescent="0.2">
      <c r="A9" s="64" t="s">
        <v>19</v>
      </c>
      <c r="B9" s="138" t="s">
        <v>20</v>
      </c>
      <c r="C9" s="67"/>
      <c r="D9" s="139"/>
      <c r="E9" s="139"/>
      <c r="F9" s="67"/>
    </row>
    <row r="10" spans="1:7" ht="16.5" customHeight="1" x14ac:dyDescent="0.25">
      <c r="A10" s="64" t="s">
        <v>21</v>
      </c>
      <c r="B10" s="138" t="s">
        <v>22</v>
      </c>
      <c r="C10" s="63"/>
      <c r="D10" s="63"/>
      <c r="E10" s="63"/>
      <c r="F10" s="63"/>
    </row>
    <row r="11" spans="1:7" ht="16.5" customHeight="1" x14ac:dyDescent="0.25">
      <c r="A11" s="64" t="s">
        <v>23</v>
      </c>
      <c r="B11" s="138" t="s">
        <v>24</v>
      </c>
      <c r="C11" s="63"/>
      <c r="D11" s="63"/>
      <c r="E11" s="63"/>
      <c r="F11" s="63"/>
    </row>
    <row r="12" spans="1:7" ht="16.5" customHeight="1" x14ac:dyDescent="0.25">
      <c r="A12" s="64" t="s">
        <v>25</v>
      </c>
      <c r="B12" s="138" t="s">
        <v>26</v>
      </c>
      <c r="C12" s="63"/>
      <c r="D12" s="63"/>
      <c r="E12" s="63"/>
      <c r="F12" s="63"/>
    </row>
    <row r="13" spans="1:7" ht="16.5" customHeight="1" x14ac:dyDescent="0.25">
      <c r="A13" s="194" t="s">
        <v>27</v>
      </c>
      <c r="B13" s="195"/>
      <c r="C13" s="130">
        <f>C14+C15+C16+C17+C18</f>
        <v>0</v>
      </c>
      <c r="D13" s="194" t="s">
        <v>118</v>
      </c>
      <c r="E13" s="195"/>
      <c r="F13" s="130">
        <f>F14+F15+F16</f>
        <v>0</v>
      </c>
    </row>
    <row r="14" spans="1:7" ht="16.5" customHeight="1" x14ac:dyDescent="0.25">
      <c r="A14" s="64" t="s">
        <v>28</v>
      </c>
      <c r="B14" s="138" t="s">
        <v>29</v>
      </c>
      <c r="C14" s="63"/>
      <c r="D14" s="139" t="s">
        <v>119</v>
      </c>
      <c r="E14" s="138" t="s">
        <v>101</v>
      </c>
      <c r="F14" s="63"/>
    </row>
    <row r="15" spans="1:7" ht="22.5" customHeight="1" x14ac:dyDescent="0.25">
      <c r="A15" s="64" t="s">
        <v>30</v>
      </c>
      <c r="B15" s="138" t="s">
        <v>31</v>
      </c>
      <c r="C15" s="63"/>
      <c r="D15" s="68" t="s">
        <v>120</v>
      </c>
      <c r="E15" s="138" t="s">
        <v>103</v>
      </c>
      <c r="F15" s="63"/>
    </row>
    <row r="16" spans="1:7" ht="17.25" customHeight="1" x14ac:dyDescent="0.2">
      <c r="A16" s="64" t="s">
        <v>32</v>
      </c>
      <c r="B16" s="138" t="s">
        <v>33</v>
      </c>
      <c r="C16" s="67"/>
      <c r="D16" s="139" t="s">
        <v>121</v>
      </c>
      <c r="E16" s="138" t="s">
        <v>105</v>
      </c>
      <c r="F16" s="67"/>
    </row>
    <row r="17" spans="1:7" ht="16.5" customHeight="1" x14ac:dyDescent="0.25">
      <c r="A17" s="64" t="s">
        <v>34</v>
      </c>
      <c r="B17" s="138" t="s">
        <v>35</v>
      </c>
      <c r="C17" s="63"/>
      <c r="F17" s="63"/>
    </row>
    <row r="18" spans="1:7" ht="16.5" customHeight="1" x14ac:dyDescent="0.25">
      <c r="A18" s="64" t="s">
        <v>36</v>
      </c>
      <c r="B18" s="138" t="s">
        <v>37</v>
      </c>
      <c r="C18" s="63"/>
      <c r="D18" s="63"/>
      <c r="E18" s="63"/>
      <c r="F18" s="63"/>
    </row>
    <row r="19" spans="1:7" ht="33" customHeight="1" x14ac:dyDescent="0.2">
      <c r="A19" s="194" t="s">
        <v>122</v>
      </c>
      <c r="B19" s="196"/>
      <c r="C19" s="140">
        <f>C20+C21+C22</f>
        <v>0</v>
      </c>
      <c r="D19" s="194" t="s">
        <v>123</v>
      </c>
      <c r="E19" s="195"/>
      <c r="F19" s="67"/>
    </row>
    <row r="20" spans="1:7" ht="16.5" customHeight="1" x14ac:dyDescent="0.25">
      <c r="A20" s="64" t="s">
        <v>39</v>
      </c>
      <c r="B20" s="138" t="s">
        <v>14</v>
      </c>
      <c r="C20" s="63"/>
      <c r="D20" s="194" t="s">
        <v>107</v>
      </c>
      <c r="E20" s="195"/>
      <c r="F20" s="63"/>
    </row>
    <row r="21" spans="1:7" ht="16.5" customHeight="1" x14ac:dyDescent="0.25">
      <c r="A21" s="64" t="s">
        <v>40</v>
      </c>
      <c r="B21" s="138" t="s">
        <v>16</v>
      </c>
      <c r="C21" s="63"/>
      <c r="D21" s="63"/>
      <c r="E21" s="63"/>
      <c r="F21" s="63"/>
    </row>
    <row r="22" spans="1:7" ht="16.5" customHeight="1" x14ac:dyDescent="0.25">
      <c r="A22" s="64" t="s">
        <v>41</v>
      </c>
      <c r="B22" s="138" t="s">
        <v>26</v>
      </c>
      <c r="C22" s="63"/>
      <c r="D22" s="63"/>
      <c r="E22" s="63"/>
      <c r="F22" s="63"/>
    </row>
    <row r="23" spans="1:7" ht="33" customHeight="1" x14ac:dyDescent="0.2">
      <c r="A23" s="194" t="s">
        <v>124</v>
      </c>
      <c r="B23" s="196"/>
      <c r="C23" s="140">
        <f>C24+C25+C26</f>
        <v>0</v>
      </c>
      <c r="D23" s="67"/>
      <c r="E23" s="67"/>
      <c r="F23" s="67"/>
    </row>
    <row r="24" spans="1:7" ht="16.5" customHeight="1" x14ac:dyDescent="0.25">
      <c r="A24" s="64" t="s">
        <v>43</v>
      </c>
      <c r="B24" s="138" t="s">
        <v>31</v>
      </c>
      <c r="C24" s="63"/>
      <c r="D24" s="63"/>
      <c r="E24" s="63"/>
      <c r="F24" s="63"/>
    </row>
    <row r="25" spans="1:7" ht="16.5" customHeight="1" x14ac:dyDescent="0.25">
      <c r="A25" s="64" t="s">
        <v>44</v>
      </c>
      <c r="B25" s="138" t="s">
        <v>33</v>
      </c>
      <c r="C25" s="63"/>
      <c r="D25" s="63"/>
      <c r="E25" s="63"/>
      <c r="F25" s="63"/>
    </row>
    <row r="26" spans="1:7" ht="16.5" customHeight="1" x14ac:dyDescent="0.25">
      <c r="A26" s="64" t="s">
        <v>45</v>
      </c>
      <c r="B26" s="138" t="s">
        <v>37</v>
      </c>
      <c r="C26" s="63"/>
      <c r="D26" s="63"/>
      <c r="E26" s="63"/>
      <c r="F26" s="63"/>
    </row>
    <row r="27" spans="1:7" ht="16.5" customHeight="1" x14ac:dyDescent="0.25">
      <c r="A27" s="111" t="s">
        <v>125</v>
      </c>
      <c r="B27" s="69" t="s">
        <v>88</v>
      </c>
      <c r="C27" s="63"/>
      <c r="D27" s="63"/>
      <c r="E27" s="63"/>
      <c r="F27" s="63"/>
    </row>
    <row r="28" spans="1:7" ht="17.25" customHeight="1" x14ac:dyDescent="0.25">
      <c r="A28" s="64"/>
      <c r="B28" s="69" t="s">
        <v>126</v>
      </c>
      <c r="C28" s="63"/>
      <c r="D28" s="63"/>
      <c r="E28" s="197" t="s">
        <v>79</v>
      </c>
      <c r="F28" s="198">
        <f>F4+F13+F19+F20</f>
        <v>0</v>
      </c>
    </row>
    <row r="29" spans="1:7" ht="16.5" customHeight="1" x14ac:dyDescent="0.25">
      <c r="A29" s="64"/>
      <c r="B29" s="138" t="s">
        <v>108</v>
      </c>
      <c r="C29" s="130">
        <f>(C4+C13+C19+C23+C28)-C27</f>
        <v>0</v>
      </c>
      <c r="D29" s="63"/>
      <c r="E29" s="197"/>
      <c r="F29" s="198"/>
    </row>
    <row r="30" spans="1:7" ht="33" customHeight="1" x14ac:dyDescent="0.2">
      <c r="A30" s="191" t="s">
        <v>127</v>
      </c>
      <c r="B30" s="192"/>
      <c r="C30" s="192"/>
      <c r="D30" s="192"/>
      <c r="E30" s="192"/>
      <c r="F30" s="192"/>
      <c r="G30" s="4"/>
    </row>
  </sheetData>
  <mergeCells count="14">
    <mergeCell ref="A1:F1"/>
    <mergeCell ref="A30:F30"/>
    <mergeCell ref="A2:C2"/>
    <mergeCell ref="D2:F2"/>
    <mergeCell ref="A4:B4"/>
    <mergeCell ref="D4:E4"/>
    <mergeCell ref="A13:B13"/>
    <mergeCell ref="D13:E13"/>
    <mergeCell ref="A19:B19"/>
    <mergeCell ref="D19:E19"/>
    <mergeCell ref="D20:E20"/>
    <mergeCell ref="A23:B23"/>
    <mergeCell ref="E28:E29"/>
    <mergeCell ref="F28:F2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30"/>
  <sheetViews>
    <sheetView workbookViewId="0">
      <selection activeCell="K4" sqref="K4"/>
    </sheetView>
  </sheetViews>
  <sheetFormatPr defaultRowHeight="12.75" x14ac:dyDescent="0.2"/>
  <cols>
    <col min="1" max="1" width="23.83203125" customWidth="1"/>
    <col min="2" max="2" width="25.5" customWidth="1"/>
    <col min="3" max="3" width="34" customWidth="1"/>
    <col min="4" max="4" width="29.33203125" customWidth="1"/>
    <col min="5" max="5" width="30.6640625" customWidth="1"/>
    <col min="6" max="6" width="24.5" customWidth="1"/>
  </cols>
  <sheetData>
    <row r="1" spans="1:6" ht="75.75" customHeight="1" x14ac:dyDescent="0.2">
      <c r="A1" s="189" t="s">
        <v>303</v>
      </c>
      <c r="B1" s="190"/>
      <c r="C1" s="190"/>
      <c r="D1" s="190"/>
      <c r="E1" s="190"/>
      <c r="F1" s="190"/>
    </row>
    <row r="2" spans="1:6" ht="15.75" x14ac:dyDescent="0.2">
      <c r="A2" s="193" t="s">
        <v>110</v>
      </c>
      <c r="B2" s="193"/>
      <c r="C2" s="193"/>
      <c r="D2" s="193" t="s">
        <v>111</v>
      </c>
      <c r="E2" s="193"/>
      <c r="F2" s="193"/>
    </row>
    <row r="3" spans="1:6" ht="15.75" x14ac:dyDescent="0.2">
      <c r="A3" s="61" t="s">
        <v>1</v>
      </c>
      <c r="B3" s="62" t="s">
        <v>2</v>
      </c>
      <c r="C3" s="62" t="s">
        <v>112</v>
      </c>
      <c r="D3" s="62" t="s">
        <v>90</v>
      </c>
      <c r="E3" s="62" t="s">
        <v>2</v>
      </c>
      <c r="F3" s="62" t="s">
        <v>112</v>
      </c>
    </row>
    <row r="4" spans="1:6" ht="15.75" x14ac:dyDescent="0.25">
      <c r="A4" s="194" t="s">
        <v>10</v>
      </c>
      <c r="B4" s="195"/>
      <c r="C4" s="161">
        <f>C5+C6+C7+C8+C9+C10+C11+C12</f>
        <v>38545864</v>
      </c>
      <c r="D4" s="194" t="s">
        <v>92</v>
      </c>
      <c r="E4" s="195"/>
      <c r="F4" s="161">
        <f>F5+F6+F7</f>
        <v>40014600</v>
      </c>
    </row>
    <row r="5" spans="1:6" ht="63" x14ac:dyDescent="0.25">
      <c r="A5" s="64" t="s">
        <v>11</v>
      </c>
      <c r="B5" s="150" t="s">
        <v>113</v>
      </c>
      <c r="C5" s="162">
        <v>5115000</v>
      </c>
      <c r="D5" s="151" t="s">
        <v>114</v>
      </c>
      <c r="E5" s="150" t="s">
        <v>94</v>
      </c>
      <c r="F5" s="162">
        <v>24856500</v>
      </c>
    </row>
    <row r="6" spans="1:6" ht="31.5" x14ac:dyDescent="0.2">
      <c r="A6" s="64" t="s">
        <v>13</v>
      </c>
      <c r="B6" s="150" t="s">
        <v>14</v>
      </c>
      <c r="C6" s="163"/>
      <c r="D6" s="151" t="s">
        <v>115</v>
      </c>
      <c r="E6" s="150" t="s">
        <v>96</v>
      </c>
      <c r="F6" s="163"/>
    </row>
    <row r="7" spans="1:6" ht="31.5" x14ac:dyDescent="0.25">
      <c r="A7" s="64" t="s">
        <v>15</v>
      </c>
      <c r="B7" s="150" t="s">
        <v>16</v>
      </c>
      <c r="C7" s="162"/>
      <c r="D7" s="151" t="s">
        <v>116</v>
      </c>
      <c r="E7" s="150" t="s">
        <v>117</v>
      </c>
      <c r="F7" s="162">
        <v>15158100</v>
      </c>
    </row>
    <row r="8" spans="1:6" ht="15.75" x14ac:dyDescent="0.25">
      <c r="A8" s="64" t="s">
        <v>17</v>
      </c>
      <c r="B8" s="66" t="s">
        <v>18</v>
      </c>
      <c r="C8" s="162"/>
      <c r="F8" s="162"/>
    </row>
    <row r="9" spans="1:6" ht="15.75" x14ac:dyDescent="0.2">
      <c r="A9" s="64" t="s">
        <v>19</v>
      </c>
      <c r="B9" s="150" t="s">
        <v>20</v>
      </c>
      <c r="C9" s="164"/>
      <c r="D9" s="151"/>
      <c r="E9" s="151"/>
      <c r="F9" s="164"/>
    </row>
    <row r="10" spans="1:6" ht="15.75" x14ac:dyDescent="0.25">
      <c r="A10" s="64" t="s">
        <v>21</v>
      </c>
      <c r="B10" s="150" t="s">
        <v>22</v>
      </c>
      <c r="C10" s="162"/>
      <c r="D10" s="63"/>
      <c r="E10" s="63"/>
      <c r="F10" s="162"/>
    </row>
    <row r="11" spans="1:6" ht="15.75" x14ac:dyDescent="0.25">
      <c r="A11" s="64" t="s">
        <v>23</v>
      </c>
      <c r="B11" s="150" t="s">
        <v>24</v>
      </c>
      <c r="C11" s="162">
        <f>21225600+6430000+1746000+3500000+180000+349264</f>
        <v>33430864</v>
      </c>
      <c r="D11" s="63"/>
      <c r="E11" s="63"/>
      <c r="F11" s="162"/>
    </row>
    <row r="12" spans="1:6" ht="15.75" x14ac:dyDescent="0.25">
      <c r="A12" s="64" t="s">
        <v>25</v>
      </c>
      <c r="B12" s="150" t="s">
        <v>26</v>
      </c>
      <c r="C12" s="162"/>
      <c r="D12" s="63"/>
      <c r="E12" s="63"/>
      <c r="F12" s="162"/>
    </row>
    <row r="13" spans="1:6" ht="15.75" x14ac:dyDescent="0.25">
      <c r="A13" s="194" t="s">
        <v>27</v>
      </c>
      <c r="B13" s="195"/>
      <c r="C13" s="161">
        <f>C14+C15+C16+C17+C18</f>
        <v>0</v>
      </c>
      <c r="D13" s="194" t="s">
        <v>118</v>
      </c>
      <c r="E13" s="195"/>
      <c r="F13" s="161">
        <f>F14+F15+F16</f>
        <v>230000</v>
      </c>
    </row>
    <row r="14" spans="1:6" ht="15.75" x14ac:dyDescent="0.25">
      <c r="A14" s="64" t="s">
        <v>28</v>
      </c>
      <c r="B14" s="150" t="s">
        <v>29</v>
      </c>
      <c r="C14" s="162"/>
      <c r="D14" s="151" t="s">
        <v>119</v>
      </c>
      <c r="E14" s="150" t="s">
        <v>101</v>
      </c>
      <c r="F14" s="162">
        <v>230000</v>
      </c>
    </row>
    <row r="15" spans="1:6" ht="15.75" x14ac:dyDescent="0.25">
      <c r="A15" s="64" t="s">
        <v>30</v>
      </c>
      <c r="B15" s="150" t="s">
        <v>31</v>
      </c>
      <c r="C15" s="162"/>
      <c r="D15" s="68" t="s">
        <v>120</v>
      </c>
      <c r="E15" s="150" t="s">
        <v>103</v>
      </c>
      <c r="F15" s="162"/>
    </row>
    <row r="16" spans="1:6" ht="31.5" x14ac:dyDescent="0.2">
      <c r="A16" s="64" t="s">
        <v>32</v>
      </c>
      <c r="B16" s="150" t="s">
        <v>33</v>
      </c>
      <c r="C16" s="164"/>
      <c r="D16" s="151" t="s">
        <v>121</v>
      </c>
      <c r="E16" s="150" t="s">
        <v>105</v>
      </c>
      <c r="F16" s="164"/>
    </row>
    <row r="17" spans="1:6" ht="15.75" x14ac:dyDescent="0.25">
      <c r="A17" s="64" t="s">
        <v>34</v>
      </c>
      <c r="B17" s="150" t="s">
        <v>35</v>
      </c>
      <c r="C17" s="162"/>
      <c r="F17" s="162"/>
    </row>
    <row r="18" spans="1:6" ht="15.75" x14ac:dyDescent="0.25">
      <c r="A18" s="64" t="s">
        <v>36</v>
      </c>
      <c r="B18" s="150" t="s">
        <v>37</v>
      </c>
      <c r="C18" s="162"/>
      <c r="D18" s="63"/>
      <c r="E18" s="63"/>
      <c r="F18" s="162"/>
    </row>
    <row r="19" spans="1:6" ht="15.75" x14ac:dyDescent="0.2">
      <c r="A19" s="194" t="s">
        <v>122</v>
      </c>
      <c r="B19" s="196"/>
      <c r="C19" s="165">
        <f>C20+C21+C22</f>
        <v>0</v>
      </c>
      <c r="D19" s="194" t="s">
        <v>123</v>
      </c>
      <c r="E19" s="195"/>
      <c r="F19" s="164"/>
    </row>
    <row r="20" spans="1:6" ht="15.75" x14ac:dyDescent="0.25">
      <c r="A20" s="64" t="s">
        <v>39</v>
      </c>
      <c r="B20" s="150" t="s">
        <v>14</v>
      </c>
      <c r="C20" s="162"/>
      <c r="D20" s="194" t="s">
        <v>107</v>
      </c>
      <c r="E20" s="195"/>
      <c r="F20" s="162">
        <v>1267764</v>
      </c>
    </row>
    <row r="21" spans="1:6" ht="15.75" x14ac:dyDescent="0.25">
      <c r="A21" s="64" t="s">
        <v>40</v>
      </c>
      <c r="B21" s="150" t="s">
        <v>16</v>
      </c>
      <c r="C21" s="162"/>
      <c r="D21" s="63"/>
      <c r="E21" s="63"/>
      <c r="F21" s="162"/>
    </row>
    <row r="22" spans="1:6" ht="15.75" x14ac:dyDescent="0.25">
      <c r="A22" s="64" t="s">
        <v>41</v>
      </c>
      <c r="B22" s="150" t="s">
        <v>26</v>
      </c>
      <c r="C22" s="162"/>
      <c r="D22" s="63"/>
      <c r="E22" s="63"/>
      <c r="F22" s="162"/>
    </row>
    <row r="23" spans="1:6" ht="15.75" x14ac:dyDescent="0.2">
      <c r="A23" s="194" t="s">
        <v>124</v>
      </c>
      <c r="B23" s="196"/>
      <c r="C23" s="165">
        <f>C24+C25+C26</f>
        <v>0</v>
      </c>
      <c r="D23" s="67"/>
      <c r="E23" s="67"/>
      <c r="F23" s="164"/>
    </row>
    <row r="24" spans="1:6" ht="15.75" x14ac:dyDescent="0.25">
      <c r="A24" s="64" t="s">
        <v>43</v>
      </c>
      <c r="B24" s="150" t="s">
        <v>31</v>
      </c>
      <c r="C24" s="162"/>
      <c r="D24" s="63"/>
      <c r="E24" s="63"/>
      <c r="F24" s="162"/>
    </row>
    <row r="25" spans="1:6" ht="31.5" x14ac:dyDescent="0.25">
      <c r="A25" s="64" t="s">
        <v>44</v>
      </c>
      <c r="B25" s="150" t="s">
        <v>33</v>
      </c>
      <c r="C25" s="162"/>
      <c r="D25" s="63"/>
      <c r="E25" s="63"/>
      <c r="F25" s="162"/>
    </row>
    <row r="26" spans="1:6" ht="15.75" x14ac:dyDescent="0.25">
      <c r="A26" s="64" t="s">
        <v>45</v>
      </c>
      <c r="B26" s="150" t="s">
        <v>37</v>
      </c>
      <c r="C26" s="162"/>
      <c r="D26" s="63"/>
      <c r="E26" s="63"/>
      <c r="F26" s="162"/>
    </row>
    <row r="27" spans="1:6" ht="31.5" x14ac:dyDescent="0.25">
      <c r="A27" s="111" t="s">
        <v>125</v>
      </c>
      <c r="B27" s="69" t="s">
        <v>88</v>
      </c>
      <c r="C27" s="162"/>
      <c r="D27" s="63"/>
      <c r="E27" s="63"/>
      <c r="F27" s="162"/>
    </row>
    <row r="28" spans="1:6" ht="31.5" x14ac:dyDescent="0.25">
      <c r="A28" s="64"/>
      <c r="B28" s="69" t="s">
        <v>126</v>
      </c>
      <c r="C28" s="162">
        <v>2966500</v>
      </c>
      <c r="D28" s="63"/>
      <c r="E28" s="197" t="s">
        <v>79</v>
      </c>
      <c r="F28" s="199">
        <f>F4+F13+F19+F20</f>
        <v>41512364</v>
      </c>
    </row>
    <row r="29" spans="1:6" ht="15.75" x14ac:dyDescent="0.25">
      <c r="A29" s="64"/>
      <c r="B29" s="150" t="s">
        <v>108</v>
      </c>
      <c r="C29" s="161">
        <f>(C4+C13+C19+C23+C28)-C27</f>
        <v>41512364</v>
      </c>
      <c r="D29" s="63"/>
      <c r="E29" s="197"/>
      <c r="F29" s="199"/>
    </row>
    <row r="30" spans="1:6" ht="15.75" x14ac:dyDescent="0.2">
      <c r="A30" s="191" t="s">
        <v>127</v>
      </c>
      <c r="B30" s="192"/>
      <c r="C30" s="192"/>
      <c r="D30" s="192"/>
      <c r="E30" s="192"/>
      <c r="F30" s="192"/>
    </row>
  </sheetData>
  <mergeCells count="14">
    <mergeCell ref="A30:F30"/>
    <mergeCell ref="A19:B19"/>
    <mergeCell ref="D19:E19"/>
    <mergeCell ref="D20:E20"/>
    <mergeCell ref="A23:B23"/>
    <mergeCell ref="E28:E29"/>
    <mergeCell ref="F28:F29"/>
    <mergeCell ref="A13:B13"/>
    <mergeCell ref="D13:E13"/>
    <mergeCell ref="A1:F1"/>
    <mergeCell ref="A2:C2"/>
    <mergeCell ref="D2:F2"/>
    <mergeCell ref="A4:B4"/>
    <mergeCell ref="D4:E4"/>
  </mergeCell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topLeftCell="A8" workbookViewId="0">
      <selection activeCell="A28" sqref="A28"/>
    </sheetView>
  </sheetViews>
  <sheetFormatPr defaultRowHeight="12.75" x14ac:dyDescent="0.2"/>
  <cols>
    <col min="1" max="1" width="54.5" customWidth="1"/>
    <col min="2" max="2" width="21.33203125" customWidth="1"/>
    <col min="3" max="3" width="22.33203125" customWidth="1"/>
    <col min="4" max="4" width="19.33203125" customWidth="1"/>
  </cols>
  <sheetData>
    <row r="1" spans="1:9" ht="66" customHeight="1" x14ac:dyDescent="0.2">
      <c r="A1" s="203" t="s">
        <v>128</v>
      </c>
      <c r="B1" s="203"/>
      <c r="C1" s="203"/>
      <c r="D1" s="30"/>
      <c r="E1" s="4"/>
      <c r="F1" s="4"/>
      <c r="G1" s="4"/>
      <c r="H1" s="4"/>
      <c r="I1" s="4"/>
    </row>
    <row r="2" spans="1:9" ht="16.5" customHeight="1" x14ac:dyDescent="0.2">
      <c r="A2" s="200" t="s">
        <v>129</v>
      </c>
      <c r="B2" s="200"/>
      <c r="C2" s="200"/>
      <c r="D2" s="200"/>
    </row>
    <row r="3" spans="1:9" ht="49.5" customHeight="1" x14ac:dyDescent="0.2">
      <c r="A3" s="143" t="s">
        <v>130</v>
      </c>
      <c r="B3" s="31" t="s">
        <v>131</v>
      </c>
      <c r="C3" s="32" t="s">
        <v>132</v>
      </c>
      <c r="D3" s="145"/>
    </row>
    <row r="4" spans="1:9" ht="16.5" customHeight="1" x14ac:dyDescent="0.25">
      <c r="A4" s="33" t="s">
        <v>133</v>
      </c>
      <c r="B4" s="34"/>
      <c r="C4" s="35"/>
      <c r="D4" s="145"/>
    </row>
    <row r="5" spans="1:9" ht="16.5" customHeight="1" x14ac:dyDescent="0.25">
      <c r="A5" s="33" t="s">
        <v>134</v>
      </c>
      <c r="B5" s="36"/>
      <c r="C5" s="37"/>
      <c r="D5" s="145"/>
    </row>
    <row r="6" spans="1:9" ht="16.5" customHeight="1" x14ac:dyDescent="0.25">
      <c r="A6" s="33" t="s">
        <v>135</v>
      </c>
      <c r="B6" s="38"/>
      <c r="C6" s="39"/>
      <c r="D6" s="145"/>
    </row>
    <row r="7" spans="1:9" ht="16.5" customHeight="1" x14ac:dyDescent="0.25">
      <c r="A7" s="33" t="s">
        <v>136</v>
      </c>
      <c r="B7" s="40"/>
      <c r="C7" s="41"/>
      <c r="D7" s="42"/>
      <c r="E7" s="12"/>
    </row>
    <row r="8" spans="1:9" ht="16.5" customHeight="1" x14ac:dyDescent="0.25">
      <c r="A8" s="33" t="s">
        <v>137</v>
      </c>
      <c r="B8" s="125">
        <f>B5-B7</f>
        <v>0</v>
      </c>
      <c r="C8" s="125">
        <f>C5-C7</f>
        <v>0</v>
      </c>
      <c r="D8" s="145"/>
    </row>
    <row r="9" spans="1:9" ht="16.5" customHeight="1" x14ac:dyDescent="0.25">
      <c r="A9" s="43"/>
      <c r="B9" s="44"/>
      <c r="C9" s="44"/>
      <c r="D9" s="145"/>
    </row>
    <row r="10" spans="1:9" ht="16.5" customHeight="1" x14ac:dyDescent="0.2">
      <c r="A10" s="201" t="s">
        <v>138</v>
      </c>
      <c r="B10" s="201"/>
      <c r="C10" s="201"/>
      <c r="D10" s="201"/>
    </row>
    <row r="11" spans="1:9" ht="68.25" customHeight="1" x14ac:dyDescent="0.2">
      <c r="A11" s="45" t="s">
        <v>130</v>
      </c>
      <c r="B11" s="46" t="s">
        <v>139</v>
      </c>
      <c r="C11" s="45" t="s">
        <v>140</v>
      </c>
      <c r="D11" s="145"/>
    </row>
    <row r="12" spans="1:9" ht="16.5" customHeight="1" x14ac:dyDescent="0.25">
      <c r="A12" s="47" t="s">
        <v>141</v>
      </c>
      <c r="B12" s="35"/>
      <c r="C12" s="35"/>
      <c r="D12" s="145"/>
    </row>
    <row r="13" spans="1:9" ht="16.5" customHeight="1" x14ac:dyDescent="0.25">
      <c r="A13" s="47" t="s">
        <v>142</v>
      </c>
      <c r="B13" s="35"/>
      <c r="C13" s="35"/>
      <c r="D13" s="145"/>
    </row>
    <row r="14" spans="1:9" ht="16.5" customHeight="1" x14ac:dyDescent="0.25">
      <c r="A14" s="47" t="s">
        <v>143</v>
      </c>
      <c r="B14" s="35"/>
      <c r="C14" s="35"/>
      <c r="D14" s="145"/>
    </row>
    <row r="15" spans="1:9" ht="16.5" customHeight="1" x14ac:dyDescent="0.25">
      <c r="A15" s="47" t="s">
        <v>144</v>
      </c>
      <c r="B15" s="35"/>
      <c r="C15" s="35"/>
      <c r="D15" s="145"/>
    </row>
    <row r="16" spans="1:9" ht="16.5" customHeight="1" x14ac:dyDescent="0.25">
      <c r="A16" s="47" t="s">
        <v>145</v>
      </c>
      <c r="B16" s="116">
        <f>B13-B15</f>
        <v>0</v>
      </c>
      <c r="C16" s="116">
        <f>C13-C15</f>
        <v>0</v>
      </c>
      <c r="D16" s="145"/>
    </row>
    <row r="17" spans="1:4" ht="16.5" customHeight="1" x14ac:dyDescent="0.25">
      <c r="A17" s="43"/>
      <c r="B17" s="44"/>
      <c r="C17" s="44"/>
      <c r="D17" s="145"/>
    </row>
    <row r="18" spans="1:4" ht="16.5" customHeight="1" x14ac:dyDescent="0.2">
      <c r="A18" s="202" t="s">
        <v>146</v>
      </c>
      <c r="B18" s="202"/>
      <c r="C18" s="202"/>
      <c r="D18" s="202"/>
    </row>
    <row r="19" spans="1:4" ht="60.75" customHeight="1" x14ac:dyDescent="0.2">
      <c r="A19" s="45" t="s">
        <v>130</v>
      </c>
      <c r="B19" s="46" t="s">
        <v>139</v>
      </c>
      <c r="C19" s="45" t="s">
        <v>140</v>
      </c>
      <c r="D19" s="145"/>
    </row>
    <row r="20" spans="1:4" ht="16.5" customHeight="1" x14ac:dyDescent="0.25">
      <c r="A20" s="47" t="s">
        <v>133</v>
      </c>
      <c r="B20" s="35"/>
      <c r="C20" s="35"/>
      <c r="D20" s="145"/>
    </row>
    <row r="21" spans="1:4" ht="16.5" customHeight="1" x14ac:dyDescent="0.25">
      <c r="A21" s="47" t="s">
        <v>134</v>
      </c>
      <c r="B21" s="35"/>
      <c r="C21" s="35"/>
      <c r="D21" s="145"/>
    </row>
    <row r="22" spans="1:4" ht="16.5" customHeight="1" x14ac:dyDescent="0.25">
      <c r="A22" s="47" t="s">
        <v>135</v>
      </c>
      <c r="B22" s="35"/>
      <c r="C22" s="35"/>
      <c r="D22" s="145"/>
    </row>
    <row r="23" spans="1:4" ht="16.5" customHeight="1" x14ac:dyDescent="0.25">
      <c r="A23" s="47" t="s">
        <v>136</v>
      </c>
      <c r="B23" s="35"/>
      <c r="C23" s="35"/>
      <c r="D23" s="145"/>
    </row>
    <row r="24" spans="1:4" ht="16.5" customHeight="1" x14ac:dyDescent="0.25">
      <c r="A24" s="47" t="s">
        <v>137</v>
      </c>
      <c r="B24" s="116">
        <f>B21-B23</f>
        <v>0</v>
      </c>
      <c r="C24" s="116">
        <f>C21-C23</f>
        <v>0</v>
      </c>
      <c r="D24" s="145"/>
    </row>
    <row r="25" spans="1:4" ht="15" x14ac:dyDescent="0.2">
      <c r="A25" s="13"/>
      <c r="B25" s="13"/>
      <c r="C25" s="13"/>
      <c r="D25" s="13"/>
    </row>
    <row r="26" spans="1:4" ht="15" x14ac:dyDescent="0.2">
      <c r="A26" s="13"/>
      <c r="B26" s="13"/>
      <c r="C26" s="13"/>
      <c r="D26" s="13"/>
    </row>
    <row r="27" spans="1:4" ht="15" x14ac:dyDescent="0.2">
      <c r="A27" s="13"/>
      <c r="B27" s="13"/>
      <c r="C27" s="13"/>
      <c r="D27" s="13"/>
    </row>
    <row r="28" spans="1:4" ht="15" x14ac:dyDescent="0.2">
      <c r="A28" s="13"/>
      <c r="B28" s="13"/>
      <c r="C28" s="13"/>
      <c r="D28" s="13"/>
    </row>
    <row r="29" spans="1:4" ht="15" x14ac:dyDescent="0.2">
      <c r="A29" s="13"/>
      <c r="B29" s="13"/>
      <c r="C29" s="13"/>
      <c r="D29" s="13"/>
    </row>
    <row r="30" spans="1:4" ht="15" x14ac:dyDescent="0.2">
      <c r="A30" s="13"/>
      <c r="B30" s="13"/>
      <c r="C30" s="13"/>
      <c r="D30" s="13"/>
    </row>
    <row r="31" spans="1:4" ht="15" x14ac:dyDescent="0.2">
      <c r="A31" s="13"/>
      <c r="B31" s="13"/>
      <c r="C31" s="13"/>
      <c r="D31" s="13"/>
    </row>
    <row r="32" spans="1:4" ht="15" x14ac:dyDescent="0.2">
      <c r="A32" s="13"/>
      <c r="B32" s="13"/>
      <c r="C32" s="13"/>
      <c r="D32" s="13"/>
    </row>
  </sheetData>
  <mergeCells count="4">
    <mergeCell ref="A2:D2"/>
    <mergeCell ref="A10:D10"/>
    <mergeCell ref="A18:D18"/>
    <mergeCell ref="A1:C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9"/>
  <sheetViews>
    <sheetView workbookViewId="0">
      <selection activeCell="A37" sqref="A37:D37"/>
    </sheetView>
  </sheetViews>
  <sheetFormatPr defaultRowHeight="12.75" x14ac:dyDescent="0.2"/>
  <cols>
    <col min="1" max="1" width="40.33203125" bestFit="1" customWidth="1"/>
    <col min="2" max="2" width="77.33203125" customWidth="1"/>
    <col min="3" max="3" width="21.33203125" customWidth="1"/>
    <col min="4" max="4" width="19.6640625" customWidth="1"/>
  </cols>
  <sheetData>
    <row r="1" spans="1:10" ht="15" customHeight="1" x14ac:dyDescent="0.2">
      <c r="A1" s="207" t="s">
        <v>147</v>
      </c>
      <c r="B1" s="207"/>
      <c r="C1" s="207"/>
    </row>
    <row r="2" spans="1:10" ht="15" customHeight="1" x14ac:dyDescent="0.2">
      <c r="A2" s="207" t="s">
        <v>148</v>
      </c>
      <c r="B2" s="207"/>
      <c r="C2" s="207"/>
    </row>
    <row r="3" spans="1:10" ht="15" customHeight="1" x14ac:dyDescent="0.2">
      <c r="A3" s="207" t="s">
        <v>149</v>
      </c>
      <c r="B3" s="207"/>
      <c r="C3" s="207"/>
    </row>
    <row r="4" spans="1:10" ht="18.75" customHeight="1" x14ac:dyDescent="0.2">
      <c r="A4" s="203" t="s">
        <v>150</v>
      </c>
      <c r="B4" s="203"/>
      <c r="C4" s="203"/>
    </row>
    <row r="5" spans="1:10" ht="20.45" customHeight="1" x14ac:dyDescent="0.2">
      <c r="A5" s="180" t="s">
        <v>151</v>
      </c>
      <c r="B5" s="180"/>
      <c r="C5" s="180"/>
      <c r="D5" s="6"/>
      <c r="E5" s="6"/>
      <c r="F5" s="6"/>
      <c r="G5" s="6"/>
      <c r="H5" s="6"/>
      <c r="I5" s="6"/>
      <c r="J5" s="6"/>
    </row>
    <row r="6" spans="1:10" ht="20.45" customHeight="1" x14ac:dyDescent="0.25">
      <c r="A6" s="141" t="s">
        <v>1</v>
      </c>
      <c r="B6" s="141" t="s">
        <v>2</v>
      </c>
      <c r="C6" s="94" t="s">
        <v>152</v>
      </c>
    </row>
    <row r="7" spans="1:10" ht="20.45" customHeight="1" x14ac:dyDescent="0.25">
      <c r="A7" s="95" t="s">
        <v>153</v>
      </c>
      <c r="B7" s="95" t="s">
        <v>154</v>
      </c>
      <c r="C7" s="96"/>
    </row>
    <row r="8" spans="1:10" ht="20.45" customHeight="1" x14ac:dyDescent="0.25">
      <c r="A8" s="97" t="s">
        <v>155</v>
      </c>
      <c r="B8" s="95" t="s">
        <v>156</v>
      </c>
      <c r="C8" s="96"/>
    </row>
    <row r="9" spans="1:10" ht="20.45" customHeight="1" x14ac:dyDescent="0.25">
      <c r="A9" s="206" t="s">
        <v>157</v>
      </c>
      <c r="B9" s="206"/>
      <c r="C9" s="96"/>
    </row>
    <row r="10" spans="1:10" ht="32.85" customHeight="1" x14ac:dyDescent="0.2">
      <c r="A10" s="97" t="s">
        <v>158</v>
      </c>
      <c r="B10" s="95" t="s">
        <v>159</v>
      </c>
      <c r="C10" s="98"/>
    </row>
    <row r="11" spans="1:10" ht="32.85" customHeight="1" x14ac:dyDescent="0.2">
      <c r="A11" s="97" t="s">
        <v>160</v>
      </c>
      <c r="B11" s="95" t="s">
        <v>161</v>
      </c>
      <c r="C11" s="98"/>
    </row>
    <row r="12" spans="1:10" ht="32.85" customHeight="1" x14ac:dyDescent="0.2">
      <c r="A12" s="97" t="s">
        <v>162</v>
      </c>
      <c r="B12" s="95" t="s">
        <v>163</v>
      </c>
      <c r="C12" s="98"/>
    </row>
    <row r="13" spans="1:10" ht="47.25" x14ac:dyDescent="0.2">
      <c r="A13" s="97" t="s">
        <v>164</v>
      </c>
      <c r="B13" s="99" t="s">
        <v>165</v>
      </c>
      <c r="C13" s="100"/>
      <c r="D13" s="12"/>
      <c r="E13" s="12"/>
      <c r="F13" s="12"/>
    </row>
    <row r="14" spans="1:10" ht="20.45" customHeight="1" x14ac:dyDescent="0.25">
      <c r="A14" s="206" t="s">
        <v>166</v>
      </c>
      <c r="B14" s="206"/>
      <c r="C14" s="123">
        <f>C7-C8-C10-C11-C12-C13</f>
        <v>0</v>
      </c>
    </row>
    <row r="15" spans="1:10" ht="63.75" customHeight="1" x14ac:dyDescent="0.2">
      <c r="A15" s="95" t="s">
        <v>167</v>
      </c>
      <c r="B15" s="95" t="s">
        <v>168</v>
      </c>
      <c r="C15" s="95"/>
    </row>
    <row r="16" spans="1:10" ht="32.85" customHeight="1" x14ac:dyDescent="0.2">
      <c r="A16" s="206" t="s">
        <v>169</v>
      </c>
      <c r="B16" s="206"/>
      <c r="C16" s="124">
        <f>C14-C15</f>
        <v>0</v>
      </c>
    </row>
    <row r="17" spans="1:4" ht="61.5" customHeight="1" x14ac:dyDescent="0.2">
      <c r="A17" s="95" t="s">
        <v>170</v>
      </c>
      <c r="B17" s="95" t="s">
        <v>171</v>
      </c>
      <c r="C17" s="95"/>
    </row>
    <row r="18" spans="1:4" ht="32.85" customHeight="1" x14ac:dyDescent="0.2">
      <c r="A18" s="206" t="s">
        <v>172</v>
      </c>
      <c r="B18" s="206"/>
      <c r="C18" s="124">
        <f>C16-C17</f>
        <v>0</v>
      </c>
    </row>
    <row r="21" spans="1:4" ht="15.75" x14ac:dyDescent="0.2">
      <c r="A21" s="204" t="s">
        <v>173</v>
      </c>
      <c r="B21" s="204"/>
      <c r="C21" s="204"/>
      <c r="D21" s="204"/>
    </row>
    <row r="22" spans="1:4" ht="31.5" x14ac:dyDescent="0.25">
      <c r="A22" s="72" t="s">
        <v>90</v>
      </c>
      <c r="B22" s="133" t="s">
        <v>174</v>
      </c>
      <c r="C22" s="71" t="s">
        <v>175</v>
      </c>
      <c r="D22" s="71" t="s">
        <v>176</v>
      </c>
    </row>
    <row r="23" spans="1:4" ht="15.75" x14ac:dyDescent="0.25">
      <c r="A23" s="132" t="s">
        <v>114</v>
      </c>
      <c r="B23" s="33" t="s">
        <v>177</v>
      </c>
      <c r="C23" s="39"/>
      <c r="D23" s="39"/>
    </row>
    <row r="24" spans="1:4" ht="15.75" x14ac:dyDescent="0.25">
      <c r="A24" s="132" t="s">
        <v>178</v>
      </c>
      <c r="B24" s="101" t="s">
        <v>179</v>
      </c>
      <c r="C24" s="39"/>
      <c r="D24" s="39"/>
    </row>
    <row r="25" spans="1:4" ht="34.5" customHeight="1" x14ac:dyDescent="0.25">
      <c r="A25" s="132" t="s">
        <v>180</v>
      </c>
      <c r="B25" s="95" t="s">
        <v>181</v>
      </c>
      <c r="C25" s="39"/>
      <c r="D25" s="39"/>
    </row>
    <row r="26" spans="1:4" ht="15.75" x14ac:dyDescent="0.25">
      <c r="A26" s="149" t="s">
        <v>182</v>
      </c>
      <c r="B26" s="33" t="s">
        <v>183</v>
      </c>
      <c r="C26" s="39"/>
      <c r="D26" s="39"/>
    </row>
    <row r="27" spans="1:4" ht="15.75" x14ac:dyDescent="0.25">
      <c r="A27" s="149" t="s">
        <v>184</v>
      </c>
      <c r="B27" s="33" t="s">
        <v>185</v>
      </c>
      <c r="C27" s="39"/>
      <c r="D27" s="39"/>
    </row>
    <row r="28" spans="1:4" ht="15.75" x14ac:dyDescent="0.25">
      <c r="A28" s="149" t="s">
        <v>186</v>
      </c>
      <c r="B28" s="33" t="s">
        <v>187</v>
      </c>
      <c r="C28" s="39"/>
      <c r="D28" s="39"/>
    </row>
    <row r="29" spans="1:4" ht="15.75" x14ac:dyDescent="0.25">
      <c r="A29" s="149" t="s">
        <v>188</v>
      </c>
      <c r="B29" s="33" t="s">
        <v>189</v>
      </c>
      <c r="C29" s="39"/>
      <c r="D29" s="39"/>
    </row>
    <row r="30" spans="1:4" ht="15.75" x14ac:dyDescent="0.25">
      <c r="A30" s="149" t="s">
        <v>190</v>
      </c>
      <c r="B30" s="33" t="s">
        <v>191</v>
      </c>
      <c r="C30" s="39"/>
      <c r="D30" s="39"/>
    </row>
    <row r="31" spans="1:4" ht="15.75" x14ac:dyDescent="0.25">
      <c r="A31" s="149"/>
      <c r="B31" s="33" t="s">
        <v>192</v>
      </c>
      <c r="C31" s="39"/>
      <c r="D31" s="39"/>
    </row>
    <row r="32" spans="1:4" ht="15.75" x14ac:dyDescent="0.25">
      <c r="A32" s="149"/>
      <c r="B32" s="33" t="s">
        <v>193</v>
      </c>
      <c r="C32" s="39"/>
      <c r="D32" s="39"/>
    </row>
    <row r="33" spans="1:4" ht="15.75" x14ac:dyDescent="0.25">
      <c r="A33" s="149"/>
      <c r="B33" s="33" t="s">
        <v>194</v>
      </c>
      <c r="C33" s="41"/>
      <c r="D33" s="41"/>
    </row>
    <row r="34" spans="1:4" ht="15.75" x14ac:dyDescent="0.25">
      <c r="A34" s="166" t="s">
        <v>195</v>
      </c>
      <c r="B34" s="166"/>
      <c r="C34" s="125" t="e">
        <f>(C23+C24+C25-C26-C27-C28-C29-C30-C31-C32-C33)/C18*100</f>
        <v>#DIV/0!</v>
      </c>
      <c r="D34" s="125" t="e">
        <f>(D23+D24+D25-D26-D27-D28-D29-D30-D31-D32-D33)/C18*100</f>
        <v>#DIV/0!</v>
      </c>
    </row>
    <row r="35" spans="1:4" ht="15.75" x14ac:dyDescent="0.2">
      <c r="A35" s="145"/>
      <c r="B35" s="145"/>
      <c r="C35" s="145"/>
      <c r="D35" s="145"/>
    </row>
    <row r="36" spans="1:4" ht="15.75" x14ac:dyDescent="0.2">
      <c r="A36" s="145"/>
      <c r="B36" s="145"/>
      <c r="C36" s="145"/>
      <c r="D36" s="145"/>
    </row>
    <row r="37" spans="1:4" ht="15.75" x14ac:dyDescent="0.2">
      <c r="A37" s="205" t="s">
        <v>196</v>
      </c>
      <c r="B37" s="205"/>
      <c r="C37" s="205"/>
      <c r="D37" s="205"/>
    </row>
    <row r="38" spans="1:4" ht="15.75" x14ac:dyDescent="0.2">
      <c r="A38" s="205" t="s">
        <v>197</v>
      </c>
      <c r="B38" s="205"/>
      <c r="C38" s="205"/>
      <c r="D38" s="205"/>
    </row>
    <row r="39" spans="1:4" ht="15.75" x14ac:dyDescent="0.2">
      <c r="A39" s="205" t="s">
        <v>198</v>
      </c>
      <c r="B39" s="205"/>
      <c r="C39" s="205"/>
      <c r="D39" s="205"/>
    </row>
  </sheetData>
  <mergeCells count="14">
    <mergeCell ref="A16:B16"/>
    <mergeCell ref="A18:B18"/>
    <mergeCell ref="A4:C4"/>
    <mergeCell ref="A1:C1"/>
    <mergeCell ref="A2:C2"/>
    <mergeCell ref="A3:C3"/>
    <mergeCell ref="A5:C5"/>
    <mergeCell ref="A14:B14"/>
    <mergeCell ref="A9:B9"/>
    <mergeCell ref="A21:D21"/>
    <mergeCell ref="A34:B34"/>
    <mergeCell ref="A37:D37"/>
    <mergeCell ref="A38:D38"/>
    <mergeCell ref="A39:D3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workbookViewId="0">
      <selection activeCell="B4" sqref="B4"/>
    </sheetView>
  </sheetViews>
  <sheetFormatPr defaultRowHeight="12.75" x14ac:dyDescent="0.2"/>
  <cols>
    <col min="1" max="1" width="76" customWidth="1"/>
    <col min="2" max="2" width="24.6640625" customWidth="1"/>
    <col min="3" max="3" width="16" customWidth="1"/>
  </cols>
  <sheetData>
    <row r="1" spans="1:9" ht="93.75" customHeight="1" x14ac:dyDescent="0.2">
      <c r="A1" s="208" t="s">
        <v>199</v>
      </c>
      <c r="B1" s="208"/>
      <c r="C1" s="4"/>
      <c r="D1" s="4"/>
      <c r="E1" s="4"/>
      <c r="F1" s="4"/>
      <c r="G1" s="4"/>
      <c r="H1" s="4"/>
      <c r="I1" s="4"/>
    </row>
    <row r="2" spans="1:9" ht="18.2" customHeight="1" x14ac:dyDescent="0.2">
      <c r="A2" s="22" t="s">
        <v>200</v>
      </c>
      <c r="B2" s="23" t="s">
        <v>201</v>
      </c>
    </row>
    <row r="3" spans="1:9" ht="16.5" customHeight="1" x14ac:dyDescent="0.25">
      <c r="A3" s="24" t="s">
        <v>202</v>
      </c>
      <c r="B3" s="112">
        <f>B4+B5-B6</f>
        <v>0</v>
      </c>
    </row>
    <row r="4" spans="1:9" ht="16.5" customHeight="1" x14ac:dyDescent="0.25">
      <c r="A4" s="26" t="s">
        <v>203</v>
      </c>
      <c r="B4" s="25"/>
    </row>
    <row r="5" spans="1:9" ht="16.5" customHeight="1" x14ac:dyDescent="0.25">
      <c r="A5" s="26" t="s">
        <v>204</v>
      </c>
      <c r="B5" s="25"/>
    </row>
    <row r="6" spans="1:9" ht="16.5" customHeight="1" x14ac:dyDescent="0.25">
      <c r="A6" s="27" t="s">
        <v>205</v>
      </c>
      <c r="B6" s="25"/>
    </row>
    <row r="7" spans="1:9" ht="16.5" customHeight="1" x14ac:dyDescent="0.25">
      <c r="A7" s="28" t="s">
        <v>206</v>
      </c>
      <c r="B7" s="112">
        <f>B8+B9</f>
        <v>0</v>
      </c>
      <c r="C7" s="11"/>
      <c r="D7" s="12"/>
      <c r="E7" s="12"/>
    </row>
    <row r="8" spans="1:9" ht="16.5" customHeight="1" x14ac:dyDescent="0.25">
      <c r="A8" s="29" t="s">
        <v>207</v>
      </c>
      <c r="B8" s="25"/>
      <c r="C8" s="10"/>
    </row>
    <row r="9" spans="1:9" ht="16.5" customHeight="1" x14ac:dyDescent="0.25">
      <c r="A9" s="29" t="s">
        <v>208</v>
      </c>
      <c r="B9" s="25"/>
    </row>
    <row r="10" spans="1:9" ht="16.5" customHeight="1" x14ac:dyDescent="0.25">
      <c r="A10" s="24" t="s">
        <v>209</v>
      </c>
      <c r="B10" s="112">
        <f>B3-B7</f>
        <v>0</v>
      </c>
    </row>
  </sheetData>
  <mergeCells count="1">
    <mergeCell ref="A1:B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7442E6F8E99D547932347400F8A4643" ma:contentTypeVersion="17" ma:contentTypeDescription="Crie um novo documento." ma:contentTypeScope="" ma:versionID="0d0a645107927a9030e3b1c277ba6ad5">
  <xsd:schema xmlns:xsd="http://www.w3.org/2001/XMLSchema" xmlns:xs="http://www.w3.org/2001/XMLSchema" xmlns:p="http://schemas.microsoft.com/office/2006/metadata/properties" xmlns:ns2="6895757c-a34f-4682-aba1-6b8a1e936109" xmlns:ns3="ff5be268-706f-4c28-ab3b-84e3344dd248" targetNamespace="http://schemas.microsoft.com/office/2006/metadata/properties" ma:root="true" ma:fieldsID="e57c8d7cb914d1cca4e385ccdcc5212f" ns2:_="" ns3:_="">
    <xsd:import namespace="6895757c-a34f-4682-aba1-6b8a1e936109"/>
    <xsd:import namespace="ff5be268-706f-4c28-ab3b-84e3344dd24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  <xsd:element ref="ns2:J_x00da_LIOC_x00c9_SARFUCILINIPAUSE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95757c-a34f-4682-aba1-6b8a1e9361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6" nillable="true" ma:displayName="Location" ma:description="" ma:indexed="true" ma:internalName="MediaServiceLocatio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Marcações de imagem" ma:readOnly="false" ma:fieldId="{5cf76f15-5ced-4ddc-b409-7134ff3c332f}" ma:taxonomyMulti="true" ma:sspId="31a15f92-5b47-4215-87b2-1170ea39a22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J_x00da_LIOC_x00c9_SARFUCILINIPAUSE" ma:index="23" nillable="true" ma:displayName="JÚLIO CÉSAR  FUCILINI PAUSE" ma:format="Hyperlink" ma:internalName="J_x00da_LIOC_x00c9_SARFUCILINIPAU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5be268-706f-4c28-ab3b-84e3344dd248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f3208340-8ade-49de-ab85-72a4f53c27e2}" ma:internalName="TaxCatchAll" ma:showField="CatchAllData" ma:web="ff5be268-706f-4c28-ab3b-84e3344dd24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895757c-a34f-4682-aba1-6b8a1e936109">
      <Terms xmlns="http://schemas.microsoft.com/office/infopath/2007/PartnerControls"/>
    </lcf76f155ced4ddcb4097134ff3c332f>
    <TaxCatchAll xmlns="ff5be268-706f-4c28-ab3b-84e3344dd248" xsi:nil="true"/>
    <J_x00da_LIOC_x00c9_SARFUCILINIPAUSE xmlns="6895757c-a34f-4682-aba1-6b8a1e936109">
      <Url xsi:nil="true"/>
      <Description xsi:nil="true"/>
    </J_x00da_LIOC_x00c9_SARFUCILINIPAUSE>
  </documentManagement>
</p:properties>
</file>

<file path=customXml/itemProps1.xml><?xml version="1.0" encoding="utf-8"?>
<ds:datastoreItem xmlns:ds="http://schemas.openxmlformats.org/officeDocument/2006/customXml" ds:itemID="{012621CE-7714-4DF1-A58D-4BFD7688286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3F503AA-1B16-46C3-AFD9-4DA94E7915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895757c-a34f-4682-aba1-6b8a1e936109"/>
    <ds:schemaRef ds:uri="ff5be268-706f-4c28-ab3b-84e3344dd24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8194C6D-78DF-4C6F-A9FC-02F14B8FDCDC}">
  <ds:schemaRefs>
    <ds:schemaRef ds:uri="http://purl.org/dc/terms/"/>
    <ds:schemaRef ds:uri="http://schemas.microsoft.com/office/infopath/2007/PartnerControls"/>
    <ds:schemaRef ds:uri="http://purl.org/dc/elements/1.1/"/>
    <ds:schemaRef ds:uri="6895757c-a34f-4682-aba1-6b8a1e936109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ff5be268-706f-4c28-ab3b-84e3344dd248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13</vt:i4>
      </vt:variant>
    </vt:vector>
  </HeadingPairs>
  <TitlesOfParts>
    <vt:vector size="13" baseType="lpstr">
      <vt:lpstr>EVOLUÇÃO DA RECEITA</vt:lpstr>
      <vt:lpstr>METODOLOGIA DE CÁLCULO</vt:lpstr>
      <vt:lpstr>DEM EST E COMPENS DA RENÚNCIA</vt:lpstr>
      <vt:lpstr>RECEITA E DESPESA POR GRUPO</vt:lpstr>
      <vt:lpstr>RECEITA E DESPESA FUNDO</vt:lpstr>
      <vt:lpstr>FUNDO DE SAUDE</vt:lpstr>
      <vt:lpstr>METAS FISCAIS</vt:lpstr>
      <vt:lpstr>PESSOAL RCL</vt:lpstr>
      <vt:lpstr>MARGEM DE EXPANSÃO</vt:lpstr>
      <vt:lpstr>MDE + FUNDEB</vt:lpstr>
      <vt:lpstr>ASPS</vt:lpstr>
      <vt:lpstr>OP CRÉDITO</vt:lpstr>
      <vt:lpstr>29-A RREA LEGISLATIVO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Lourenco Wallau</dc:creator>
  <cp:keywords/>
  <dc:description/>
  <cp:lastModifiedBy>12888</cp:lastModifiedBy>
  <cp:revision/>
  <cp:lastPrinted>2026-01-15T13:19:30Z</cp:lastPrinted>
  <dcterms:created xsi:type="dcterms:W3CDTF">2023-07-28T12:40:14Z</dcterms:created>
  <dcterms:modified xsi:type="dcterms:W3CDTF">2026-01-15T13:19:54Z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0x01010097442E6F8E99D547932347400F8A4643</vt:lpwstr>
  </property>
  <property fmtid="{D5CDD505-2E9C-101B-9397-08002B2CF9AE}" pid="3" name="Order">
    <vt:r8>35971800</vt:r8>
  </property>
  <property fmtid="{D5CDD505-2E9C-101B-9397-08002B2CF9AE}" pid="4" name="MediaServiceImageTags">
    <vt:lpwstr/>
  </property>
</Properties>
</file>