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arez\Desktop\CAPEAMENTO CEF 2026\"/>
    </mc:Choice>
  </mc:AlternateContent>
  <bookViews>
    <workbookView xWindow="120" yWindow="15" windowWidth="18960" windowHeight="11325"/>
  </bookViews>
  <sheets>
    <sheet name="ORÇAMENTO" sheetId="1" r:id="rId1"/>
  </sheets>
  <definedNames>
    <definedName name="_xlnm.Print_Area" localSheetId="0">ORÇAMENTO!#REF!</definedName>
  </definedNames>
  <calcPr calcId="162913"/>
</workbook>
</file>

<file path=xl/calcChain.xml><?xml version="1.0" encoding="utf-8"?>
<calcChain xmlns="http://schemas.openxmlformats.org/spreadsheetml/2006/main">
  <c r="K19" i="1" l="1"/>
  <c r="K18" i="1"/>
  <c r="K7" i="1" l="1"/>
  <c r="K6" i="1"/>
  <c r="K14" i="1"/>
  <c r="K13" i="1"/>
  <c r="K12" i="1"/>
  <c r="K11" i="1"/>
  <c r="K10" i="1"/>
  <c r="K17" i="1"/>
  <c r="K16" i="1"/>
  <c r="K8" i="1" l="1"/>
  <c r="K15" i="1"/>
  <c r="K20" i="1"/>
  <c r="K21" i="1" l="1"/>
</calcChain>
</file>

<file path=xl/sharedStrings.xml><?xml version="1.0" encoding="utf-8"?>
<sst xmlns="http://schemas.openxmlformats.org/spreadsheetml/2006/main" count="70" uniqueCount="54">
  <si>
    <t>Responsável Técnico  - Engº Civil</t>
  </si>
  <si>
    <t>CARLOS JUAREZ G. VAZ - CREA RS 39.553</t>
  </si>
  <si>
    <t>SINAPI</t>
  </si>
  <si>
    <t>H</t>
  </si>
  <si>
    <t>Fonte</t>
  </si>
  <si>
    <t>Cód</t>
  </si>
  <si>
    <t>Item</t>
  </si>
  <si>
    <t>Descrição</t>
  </si>
  <si>
    <t>Und</t>
  </si>
  <si>
    <t>Quant</t>
  </si>
  <si>
    <t>Distância Média (Km)</t>
  </si>
  <si>
    <t>Velocidade Média (km/H)</t>
  </si>
  <si>
    <t>Tempo de Viagem (h) - (ida e volta)</t>
  </si>
  <si>
    <t>Custo horário produtivo - CHP (R$)</t>
  </si>
  <si>
    <t>CAMINHÃO BASCULANTE 18 M3, COM CAVALO MECÂNICO DE CAPACIDADE MÁXIMA DE TRAÇÃO COMBINADO DE 45000 KG, POTÊNCIA 330 CV, INCLUSIVE SEMIREBOQUE COM CAÇAMBA METÁLICA - CHP DIURNO. AF_12/2014</t>
  </si>
  <si>
    <t>1.1.1</t>
  </si>
  <si>
    <t>Total Custo por equipamento Transportado:</t>
  </si>
  <si>
    <t>Total (R$)</t>
  </si>
  <si>
    <t>Comp Ext</t>
  </si>
  <si>
    <t>Mobilização e Desmobilização de Equipamentos</t>
  </si>
  <si>
    <t>und</t>
  </si>
  <si>
    <t>Equipamentos Transportados</t>
  </si>
  <si>
    <t>1</t>
  </si>
  <si>
    <t>Motoniveladora</t>
  </si>
  <si>
    <t>2</t>
  </si>
  <si>
    <t>3</t>
  </si>
  <si>
    <t>5</t>
  </si>
  <si>
    <t>6</t>
  </si>
  <si>
    <t>4</t>
  </si>
  <si>
    <t>Rolo de pneus</t>
  </si>
  <si>
    <t>Rolo vibratório tandem</t>
  </si>
  <si>
    <t>Minicarregadeira com vassoura mecânica</t>
  </si>
  <si>
    <t>Vibroacabadora</t>
  </si>
  <si>
    <t>Sub - Total</t>
  </si>
  <si>
    <t>Caminhão Espargidor de asfalto</t>
  </si>
  <si>
    <t>Caminhão Pipa</t>
  </si>
  <si>
    <t>Caminhão tanque de asfalto com capacidade de 31.000 L</t>
  </si>
  <si>
    <t>Caminhão transporte ferramentas e pessoal</t>
  </si>
  <si>
    <t>Equipamentos Autopropelidos</t>
  </si>
  <si>
    <t>Total Custo Mobilização e Desmobilização</t>
  </si>
  <si>
    <t>SICRO</t>
  </si>
  <si>
    <t>83362</t>
  </si>
  <si>
    <t>5901</t>
  </si>
  <si>
    <t>E9013</t>
  </si>
  <si>
    <t>5890</t>
  </si>
  <si>
    <t>89883</t>
  </si>
  <si>
    <t>89884</t>
  </si>
  <si>
    <t>7</t>
  </si>
  <si>
    <t>8</t>
  </si>
  <si>
    <t>9</t>
  </si>
  <si>
    <t xml:space="preserve"> MOBILIZAÇÃO E DESMOBILIZAÇÃO DE EQUIPE E TRANSPORTE DE EQUIPAMENTOS PAVIMENTAÇÃO REPERFILAGEM ASFÁTICA E  CAPA </t>
  </si>
  <si>
    <t>COMPOSIÇÕES MOBILIZAÇÃO E DESMOBILIZAÇÃO</t>
  </si>
  <si>
    <t>Santo Antônio das Missões-RS, 12 de Agosto de 2026.</t>
  </si>
  <si>
    <t>COMP. 1-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</si>
</sst>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21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7"/>
      <color rgb="FF000000"/>
      <name val="Arial"/>
      <family val="2"/>
    </font>
    <font>
      <b/>
      <sz val="9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6"/>
      <color rgb="FF000000"/>
      <name val="Calibri"/>
      <family val="2"/>
      <scheme val="minor"/>
    </font>
    <font>
      <b/>
      <sz val="6"/>
      <color rgb="FF080707"/>
      <name val="Calibri"/>
      <family val="2"/>
      <scheme val="minor"/>
    </font>
    <font>
      <sz val="6"/>
      <name val="Calibri"/>
      <family val="2"/>
      <scheme val="minor"/>
    </font>
    <font>
      <sz val="8"/>
      <name val="Calibri"/>
      <family val="2"/>
      <scheme val="minor"/>
    </font>
    <font>
      <sz val="7"/>
      <color rgb="FF211F1D"/>
      <name val="Calibri"/>
      <family val="2"/>
      <scheme val="minor"/>
    </font>
    <font>
      <sz val="7"/>
      <color rgb="FF000000"/>
      <name val="Calibri"/>
      <family val="2"/>
      <scheme val="minor"/>
    </font>
    <font>
      <b/>
      <sz val="8"/>
      <color rgb="FF080707"/>
      <name val="Calibri"/>
      <family val="2"/>
      <scheme val="minor"/>
    </font>
    <font>
      <b/>
      <sz val="10"/>
      <color rgb="FF080707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 style="thin">
        <color rgb="FF080303"/>
      </left>
      <right style="thin">
        <color rgb="FF080303"/>
      </right>
      <top style="thin">
        <color rgb="FF080303"/>
      </top>
      <bottom style="thin">
        <color rgb="FF08030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3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  <xf numFmtId="0" fontId="8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2" fontId="8" fillId="2" borderId="2" xfId="0" applyNumberFormat="1" applyFont="1" applyFill="1" applyBorder="1" applyAlignment="1">
      <alignment horizontal="left" vertical="top" wrapText="1"/>
    </xf>
    <xf numFmtId="44" fontId="8" fillId="2" borderId="2" xfId="1" applyFont="1" applyFill="1" applyBorder="1" applyAlignment="1">
      <alignment horizontal="left" vertical="top" wrapText="1"/>
    </xf>
    <xf numFmtId="49" fontId="10" fillId="3" borderId="3" xfId="0" applyNumberFormat="1" applyFont="1" applyFill="1" applyBorder="1" applyAlignment="1" applyProtection="1">
      <alignment horizontal="center" wrapText="1"/>
      <protection locked="0"/>
    </xf>
    <xf numFmtId="49" fontId="11" fillId="3" borderId="3" xfId="0" applyNumberFormat="1" applyFont="1" applyFill="1" applyBorder="1" applyAlignment="1" applyProtection="1">
      <alignment horizontal="center" wrapText="1"/>
      <protection locked="0"/>
    </xf>
    <xf numFmtId="2" fontId="12" fillId="0" borderId="1" xfId="0" applyNumberFormat="1" applyFont="1" applyFill="1" applyBorder="1" applyAlignment="1">
      <alignment horizontal="center" vertical="center" wrapText="1"/>
    </xf>
    <xf numFmtId="2" fontId="11" fillId="3" borderId="3" xfId="0" applyNumberFormat="1" applyFont="1" applyFill="1" applyBorder="1" applyAlignment="1" applyProtection="1">
      <alignment horizontal="center" wrapText="1"/>
      <protection locked="0"/>
    </xf>
    <xf numFmtId="2" fontId="12" fillId="0" borderId="1" xfId="1" applyNumberFormat="1" applyFont="1" applyFill="1" applyBorder="1" applyAlignment="1">
      <alignment horizontal="center" vertical="center" wrapText="1"/>
    </xf>
    <xf numFmtId="44" fontId="12" fillId="0" borderId="1" xfId="1" applyNumberFormat="1" applyFont="1" applyFill="1" applyBorder="1" applyAlignment="1">
      <alignment horizontal="left" vertical="center" wrapText="1"/>
    </xf>
    <xf numFmtId="44" fontId="12" fillId="0" borderId="1" xfId="1" applyFont="1" applyFill="1" applyBorder="1" applyAlignment="1">
      <alignment horizontal="left" vertical="center" wrapText="1"/>
    </xf>
    <xf numFmtId="2" fontId="8" fillId="2" borderId="2" xfId="1" applyNumberFormat="1" applyFont="1" applyFill="1" applyBorder="1" applyAlignment="1">
      <alignment horizontal="center" vertical="top" wrapText="1"/>
    </xf>
    <xf numFmtId="44" fontId="8" fillId="2" borderId="2" xfId="1" applyNumberFormat="1" applyFont="1" applyFill="1" applyBorder="1" applyAlignment="1">
      <alignment horizontal="left" vertical="top" wrapText="1"/>
    </xf>
    <xf numFmtId="0" fontId="13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2" fontId="13" fillId="2" borderId="2" xfId="0" applyNumberFormat="1" applyFont="1" applyFill="1" applyBorder="1" applyAlignment="1">
      <alignment horizontal="left" vertical="top" wrapText="1"/>
    </xf>
    <xf numFmtId="44" fontId="13" fillId="2" borderId="2" xfId="1" applyFont="1" applyFill="1" applyBorder="1" applyAlignment="1">
      <alignment horizontal="left" vertical="top" wrapText="1"/>
    </xf>
    <xf numFmtId="44" fontId="6" fillId="2" borderId="2" xfId="1" applyNumberFormat="1" applyFont="1" applyFill="1" applyBorder="1" applyAlignment="1">
      <alignment horizontal="left" vertical="top" wrapText="1"/>
    </xf>
    <xf numFmtId="0" fontId="15" fillId="2" borderId="2" xfId="0" applyFont="1" applyFill="1" applyBorder="1" applyAlignment="1">
      <alignment horizontal="left" vertical="center" wrapText="1"/>
    </xf>
    <xf numFmtId="0" fontId="16" fillId="0" borderId="0" xfId="0" applyFont="1" applyAlignment="1">
      <alignment wrapText="1"/>
    </xf>
    <xf numFmtId="0" fontId="17" fillId="0" borderId="0" xfId="0" applyFont="1" applyAlignment="1">
      <alignment horizontal="center" wrapText="1"/>
    </xf>
    <xf numFmtId="0" fontId="15" fillId="2" borderId="2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9" fillId="0" borderId="0" xfId="0" applyFont="1" applyFill="1" applyBorder="1" applyAlignment="1">
      <alignment horizontal="left" vertical="top"/>
    </xf>
    <xf numFmtId="0" fontId="20" fillId="0" borderId="0" xfId="0" applyFont="1" applyFill="1" applyBorder="1" applyAlignment="1">
      <alignment horizontal="left" vertical="top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zoomScale="120" zoomScaleNormal="120" zoomScalePageLayoutView="110" workbookViewId="0">
      <selection activeCell="D6" sqref="D6"/>
    </sheetView>
  </sheetViews>
  <sheetFormatPr defaultColWidth="9.33203125" defaultRowHeight="12.75" x14ac:dyDescent="0.2"/>
  <cols>
    <col min="1" max="1" width="8" customWidth="1"/>
    <col min="2" max="2" width="7.6640625" customWidth="1"/>
    <col min="3" max="3" width="6.1640625" customWidth="1"/>
    <col min="4" max="4" width="46.6640625" style="30" customWidth="1"/>
    <col min="5" max="5" width="6" customWidth="1"/>
    <col min="6" max="6" width="6.33203125" customWidth="1"/>
    <col min="7" max="7" width="9" customWidth="1"/>
    <col min="8" max="8" width="10.83203125" customWidth="1"/>
    <col min="9" max="9" width="11.1640625" customWidth="1"/>
    <col min="10" max="10" width="11.6640625" customWidth="1"/>
    <col min="11" max="11" width="12.1640625" customWidth="1"/>
    <col min="12" max="12" width="4.6640625" customWidth="1"/>
  </cols>
  <sheetData>
    <row r="1" spans="1:11" ht="15.75" x14ac:dyDescent="0.2">
      <c r="A1" s="6"/>
      <c r="B1" s="6"/>
      <c r="C1" s="6"/>
      <c r="D1" s="32" t="s">
        <v>51</v>
      </c>
      <c r="E1" s="6"/>
      <c r="F1" s="6"/>
      <c r="G1" s="6"/>
      <c r="H1" s="6"/>
      <c r="I1" s="6"/>
      <c r="J1" s="6"/>
      <c r="K1" s="6"/>
    </row>
    <row r="2" spans="1:11" x14ac:dyDescent="0.2">
      <c r="A2" s="4" t="s">
        <v>53</v>
      </c>
      <c r="B2" s="5" t="s">
        <v>50</v>
      </c>
      <c r="C2" s="6"/>
      <c r="D2" s="6"/>
      <c r="E2" s="6"/>
      <c r="F2" s="6"/>
      <c r="G2" s="6"/>
      <c r="H2" s="6"/>
      <c r="I2" s="6"/>
      <c r="J2" s="6"/>
      <c r="K2" s="6"/>
    </row>
    <row r="3" spans="1:11" ht="33" x14ac:dyDescent="0.2">
      <c r="A3" s="7" t="s">
        <v>4</v>
      </c>
      <c r="B3" s="8" t="s">
        <v>5</v>
      </c>
      <c r="C3" s="8" t="s">
        <v>6</v>
      </c>
      <c r="D3" s="25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0" t="s">
        <v>13</v>
      </c>
      <c r="K3" s="10" t="s">
        <v>17</v>
      </c>
    </row>
    <row r="4" spans="1:11" ht="16.5" x14ac:dyDescent="0.2">
      <c r="A4" s="7"/>
      <c r="B4" s="8" t="s">
        <v>18</v>
      </c>
      <c r="C4" s="8" t="s">
        <v>15</v>
      </c>
      <c r="D4" s="25" t="s">
        <v>19</v>
      </c>
      <c r="E4" s="9" t="s">
        <v>20</v>
      </c>
      <c r="F4" s="9"/>
      <c r="G4" s="10"/>
      <c r="H4" s="10"/>
      <c r="I4" s="10"/>
      <c r="J4" s="10"/>
      <c r="K4" s="10"/>
    </row>
    <row r="5" spans="1:11" x14ac:dyDescent="0.2">
      <c r="A5" s="7"/>
      <c r="B5" s="8"/>
      <c r="C5" s="8"/>
      <c r="D5" s="25" t="s">
        <v>21</v>
      </c>
      <c r="E5" s="9"/>
      <c r="F5" s="9"/>
      <c r="G5" s="10"/>
      <c r="H5" s="10"/>
      <c r="I5" s="10"/>
      <c r="J5" s="10"/>
      <c r="K5" s="10"/>
    </row>
    <row r="6" spans="1:11" ht="63.75" x14ac:dyDescent="0.2">
      <c r="A6" s="11" t="s">
        <v>2</v>
      </c>
      <c r="B6" s="12" t="s">
        <v>45</v>
      </c>
      <c r="C6" s="12"/>
      <c r="D6" s="26" t="s">
        <v>14</v>
      </c>
      <c r="E6" s="13" t="s">
        <v>3</v>
      </c>
      <c r="F6" s="14">
        <v>1</v>
      </c>
      <c r="G6" s="15">
        <v>50</v>
      </c>
      <c r="H6" s="15">
        <v>60</v>
      </c>
      <c r="I6" s="15">
        <v>1.84</v>
      </c>
      <c r="J6" s="16">
        <v>392.97</v>
      </c>
      <c r="K6" s="17">
        <f t="shared" ref="K6:K7" si="0">I6*J6</f>
        <v>723.0648000000001</v>
      </c>
    </row>
    <row r="7" spans="1:11" ht="63.75" x14ac:dyDescent="0.2">
      <c r="A7" s="12" t="s">
        <v>2</v>
      </c>
      <c r="B7" s="12" t="s">
        <v>46</v>
      </c>
      <c r="C7" s="12"/>
      <c r="D7" s="26" t="s">
        <v>14</v>
      </c>
      <c r="E7" s="13" t="s">
        <v>3</v>
      </c>
      <c r="F7" s="14">
        <v>1</v>
      </c>
      <c r="G7" s="15">
        <v>50</v>
      </c>
      <c r="H7" s="15">
        <v>60</v>
      </c>
      <c r="I7" s="15">
        <v>1.84</v>
      </c>
      <c r="J7" s="16">
        <v>102.38</v>
      </c>
      <c r="K7" s="17">
        <f t="shared" si="0"/>
        <v>188.3792</v>
      </c>
    </row>
    <row r="8" spans="1:11" x14ac:dyDescent="0.2">
      <c r="A8" s="7"/>
      <c r="B8" s="8"/>
      <c r="C8" s="8"/>
      <c r="D8" s="25" t="s">
        <v>16</v>
      </c>
      <c r="E8" s="9"/>
      <c r="F8" s="9"/>
      <c r="G8" s="10"/>
      <c r="H8" s="10"/>
      <c r="I8" s="18"/>
      <c r="J8" s="10"/>
      <c r="K8" s="19">
        <f>SUM(K6:K7)</f>
        <v>911.44400000000007</v>
      </c>
    </row>
    <row r="9" spans="1:11" x14ac:dyDescent="0.2">
      <c r="A9" s="12"/>
      <c r="B9" s="12"/>
      <c r="C9" s="12"/>
      <c r="D9" s="27" t="s">
        <v>38</v>
      </c>
      <c r="E9" s="13"/>
      <c r="F9" s="14"/>
      <c r="G9" s="15"/>
      <c r="H9" s="15"/>
      <c r="I9" s="15"/>
      <c r="J9" s="16"/>
      <c r="K9" s="16"/>
    </row>
    <row r="10" spans="1:11" x14ac:dyDescent="0.2">
      <c r="A10" s="12"/>
      <c r="B10" s="12"/>
      <c r="C10" s="12" t="s">
        <v>22</v>
      </c>
      <c r="D10" s="26" t="s">
        <v>23</v>
      </c>
      <c r="E10" s="13" t="s">
        <v>3</v>
      </c>
      <c r="F10" s="14">
        <v>1</v>
      </c>
      <c r="G10" s="15">
        <v>50</v>
      </c>
      <c r="H10" s="15">
        <v>60</v>
      </c>
      <c r="I10" s="15">
        <v>1.84</v>
      </c>
      <c r="J10" s="16">
        <v>718.7</v>
      </c>
      <c r="K10" s="17">
        <f t="shared" ref="K10:K14" si="1">I10*J10</f>
        <v>1322.4080000000001</v>
      </c>
    </row>
    <row r="11" spans="1:11" x14ac:dyDescent="0.2">
      <c r="A11" s="12"/>
      <c r="B11" s="12"/>
      <c r="C11" s="12" t="s">
        <v>24</v>
      </c>
      <c r="D11" s="26" t="s">
        <v>29</v>
      </c>
      <c r="E11" s="13" t="s">
        <v>3</v>
      </c>
      <c r="F11" s="14">
        <v>1</v>
      </c>
      <c r="G11" s="15">
        <v>50</v>
      </c>
      <c r="H11" s="15">
        <v>60</v>
      </c>
      <c r="I11" s="15">
        <v>1.84</v>
      </c>
      <c r="J11" s="16">
        <v>718.7</v>
      </c>
      <c r="K11" s="17">
        <f t="shared" si="1"/>
        <v>1322.4080000000001</v>
      </c>
    </row>
    <row r="12" spans="1:11" x14ac:dyDescent="0.2">
      <c r="A12" s="12"/>
      <c r="B12" s="12"/>
      <c r="C12" s="12" t="s">
        <v>25</v>
      </c>
      <c r="D12" s="26" t="s">
        <v>30</v>
      </c>
      <c r="E12" s="13" t="s">
        <v>3</v>
      </c>
      <c r="F12" s="14">
        <v>1</v>
      </c>
      <c r="G12" s="15">
        <v>50</v>
      </c>
      <c r="H12" s="15">
        <v>60</v>
      </c>
      <c r="I12" s="15">
        <v>1.84</v>
      </c>
      <c r="J12" s="16">
        <v>718.7</v>
      </c>
      <c r="K12" s="17">
        <f t="shared" si="1"/>
        <v>1322.4080000000001</v>
      </c>
    </row>
    <row r="13" spans="1:11" x14ac:dyDescent="0.2">
      <c r="A13" s="12"/>
      <c r="B13" s="12"/>
      <c r="C13" s="12" t="s">
        <v>28</v>
      </c>
      <c r="D13" s="26" t="s">
        <v>31</v>
      </c>
      <c r="E13" s="13" t="s">
        <v>3</v>
      </c>
      <c r="F13" s="14">
        <v>1</v>
      </c>
      <c r="G13" s="15">
        <v>50</v>
      </c>
      <c r="H13" s="15">
        <v>60</v>
      </c>
      <c r="I13" s="15">
        <v>1.84</v>
      </c>
      <c r="J13" s="16">
        <v>718.7</v>
      </c>
      <c r="K13" s="17">
        <f t="shared" si="1"/>
        <v>1322.4080000000001</v>
      </c>
    </row>
    <row r="14" spans="1:11" x14ac:dyDescent="0.2">
      <c r="A14" s="12"/>
      <c r="B14" s="12"/>
      <c r="C14" s="12" t="s">
        <v>26</v>
      </c>
      <c r="D14" s="26" t="s">
        <v>32</v>
      </c>
      <c r="E14" s="13" t="s">
        <v>3</v>
      </c>
      <c r="F14" s="14">
        <v>1</v>
      </c>
      <c r="G14" s="15">
        <v>50</v>
      </c>
      <c r="H14" s="15">
        <v>60</v>
      </c>
      <c r="I14" s="15">
        <v>1.84</v>
      </c>
      <c r="J14" s="16">
        <v>718.7</v>
      </c>
      <c r="K14" s="17">
        <f t="shared" si="1"/>
        <v>1322.4080000000001</v>
      </c>
    </row>
    <row r="15" spans="1:11" ht="10.5" customHeight="1" x14ac:dyDescent="0.2">
      <c r="A15" s="7"/>
      <c r="B15" s="8"/>
      <c r="C15" s="8"/>
      <c r="D15" s="28" t="s">
        <v>33</v>
      </c>
      <c r="E15" s="9"/>
      <c r="F15" s="9"/>
      <c r="G15" s="10"/>
      <c r="H15" s="10"/>
      <c r="I15" s="18"/>
      <c r="J15" s="10"/>
      <c r="K15" s="10">
        <f>SUM(K10:K14)</f>
        <v>6612.0400000000009</v>
      </c>
    </row>
    <row r="16" spans="1:11" x14ac:dyDescent="0.2">
      <c r="A16" s="12" t="s">
        <v>2</v>
      </c>
      <c r="B16" s="12" t="s">
        <v>41</v>
      </c>
      <c r="C16" s="12" t="s">
        <v>27</v>
      </c>
      <c r="D16" s="26" t="s">
        <v>34</v>
      </c>
      <c r="E16" s="13" t="s">
        <v>3</v>
      </c>
      <c r="F16" s="14">
        <v>1</v>
      </c>
      <c r="G16" s="15">
        <v>50</v>
      </c>
      <c r="H16" s="15">
        <v>60</v>
      </c>
      <c r="I16" s="15">
        <v>0.81</v>
      </c>
      <c r="J16" s="16">
        <v>282.68</v>
      </c>
      <c r="K16" s="17">
        <f t="shared" ref="K16:K17" si="2">I16*J16</f>
        <v>228.97080000000003</v>
      </c>
    </row>
    <row r="17" spans="1:11" x14ac:dyDescent="0.2">
      <c r="A17" s="12" t="s">
        <v>2</v>
      </c>
      <c r="B17" s="12" t="s">
        <v>42</v>
      </c>
      <c r="C17" s="12" t="s">
        <v>47</v>
      </c>
      <c r="D17" s="26" t="s">
        <v>35</v>
      </c>
      <c r="E17" s="13" t="s">
        <v>3</v>
      </c>
      <c r="F17" s="14">
        <v>1</v>
      </c>
      <c r="G17" s="15">
        <v>50</v>
      </c>
      <c r="H17" s="15">
        <v>60</v>
      </c>
      <c r="I17" s="15">
        <v>0.81</v>
      </c>
      <c r="J17" s="16">
        <v>337.57</v>
      </c>
      <c r="K17" s="17">
        <f t="shared" si="2"/>
        <v>273.43170000000003</v>
      </c>
    </row>
    <row r="18" spans="1:11" ht="12.75" customHeight="1" x14ac:dyDescent="0.2">
      <c r="A18" s="12" t="s">
        <v>40</v>
      </c>
      <c r="B18" s="12" t="s">
        <v>43</v>
      </c>
      <c r="C18" s="12" t="s">
        <v>48</v>
      </c>
      <c r="D18" s="26" t="s">
        <v>36</v>
      </c>
      <c r="E18" s="13" t="s">
        <v>3</v>
      </c>
      <c r="F18" s="14">
        <v>1</v>
      </c>
      <c r="G18" s="15">
        <v>20.28</v>
      </c>
      <c r="H18" s="15">
        <v>60</v>
      </c>
      <c r="I18" s="15">
        <v>0.8</v>
      </c>
      <c r="J18" s="16">
        <v>448.4</v>
      </c>
      <c r="K18" s="17">
        <f>I18*J18+1</f>
        <v>359.72</v>
      </c>
    </row>
    <row r="19" spans="1:11" x14ac:dyDescent="0.2">
      <c r="A19" s="12" t="s">
        <v>2</v>
      </c>
      <c r="B19" s="12" t="s">
        <v>44</v>
      </c>
      <c r="C19" s="12" t="s">
        <v>49</v>
      </c>
      <c r="D19" s="26" t="s">
        <v>37</v>
      </c>
      <c r="E19" s="13" t="s">
        <v>3</v>
      </c>
      <c r="F19" s="14">
        <v>1</v>
      </c>
      <c r="G19" s="15">
        <v>20.28</v>
      </c>
      <c r="H19" s="15">
        <v>60</v>
      </c>
      <c r="I19" s="15">
        <v>0.81</v>
      </c>
      <c r="J19" s="16">
        <v>216.72</v>
      </c>
      <c r="K19" s="17">
        <f>I19*J19+0.39</f>
        <v>175.9332</v>
      </c>
    </row>
    <row r="20" spans="1:11" x14ac:dyDescent="0.2">
      <c r="A20" s="20"/>
      <c r="B20" s="21"/>
      <c r="C20" s="21"/>
      <c r="D20" s="28" t="s">
        <v>33</v>
      </c>
      <c r="E20" s="22"/>
      <c r="F20" s="22"/>
      <c r="G20" s="23"/>
      <c r="H20" s="23"/>
      <c r="I20" s="23"/>
      <c r="J20" s="23"/>
      <c r="K20" s="10">
        <f>SUM(K16:K19)</f>
        <v>1038.0557000000001</v>
      </c>
    </row>
    <row r="21" spans="1:11" x14ac:dyDescent="0.2">
      <c r="A21" s="20"/>
      <c r="B21" s="21"/>
      <c r="C21" s="21"/>
      <c r="D21" s="28" t="s">
        <v>39</v>
      </c>
      <c r="E21" s="22"/>
      <c r="F21" s="22"/>
      <c r="G21" s="23"/>
      <c r="H21" s="23"/>
      <c r="I21" s="23"/>
      <c r="J21" s="23"/>
      <c r="K21" s="24">
        <f>SUM(K8,K15,K20)</f>
        <v>8561.5397000000012</v>
      </c>
    </row>
    <row r="22" spans="1:11" x14ac:dyDescent="0.2">
      <c r="A22" s="3"/>
      <c r="B22" s="3"/>
      <c r="C22" s="2" t="s">
        <v>52</v>
      </c>
      <c r="D22" s="29"/>
      <c r="E22" s="2"/>
      <c r="F22" s="2"/>
      <c r="G22" s="1"/>
      <c r="H22" s="1"/>
      <c r="I22" s="1"/>
      <c r="J22" s="1"/>
      <c r="K22" s="1"/>
    </row>
    <row r="24" spans="1:11" x14ac:dyDescent="0.2">
      <c r="A24" s="3"/>
      <c r="B24" s="3"/>
      <c r="C24" s="2" t="s">
        <v>1</v>
      </c>
      <c r="D24" s="31"/>
      <c r="E24" s="2"/>
      <c r="F24" s="2"/>
      <c r="G24" s="2"/>
      <c r="H24" s="2"/>
      <c r="I24" s="2"/>
      <c r="J24" s="2"/>
      <c r="K24" s="2"/>
    </row>
    <row r="25" spans="1:11" x14ac:dyDescent="0.2">
      <c r="A25" s="3"/>
      <c r="B25" s="3"/>
      <c r="C25" s="2" t="s">
        <v>0</v>
      </c>
      <c r="D25" s="31"/>
      <c r="E25" s="2"/>
      <c r="F25" s="2"/>
      <c r="G25" s="2"/>
      <c r="H25" s="2"/>
      <c r="I25" s="2"/>
      <c r="J25" s="2"/>
      <c r="K25" s="2"/>
    </row>
  </sheetData>
  <printOptions horizontalCentered="1"/>
  <pageMargins left="0.70866141732283472" right="0.70866141732283472" top="1.299212598425197" bottom="0.74803149606299213" header="0.31496062992125984" footer="0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ORÇAMENTO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Juarez</cp:lastModifiedBy>
  <cp:lastPrinted>2026-08-12T12:26:38Z</cp:lastPrinted>
  <dcterms:created xsi:type="dcterms:W3CDTF">2019-07-18T19:54:16Z</dcterms:created>
  <dcterms:modified xsi:type="dcterms:W3CDTF">2026-08-12T12:57:32Z</dcterms:modified>
</cp:coreProperties>
</file>