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Desktop\LICITAÇÕES 2023\ANEXO LAR DA CRIANÇA\"/>
    </mc:Choice>
  </mc:AlternateContent>
  <bookViews>
    <workbookView xWindow="0" yWindow="0" windowWidth="24000" windowHeight="9630"/>
  </bookViews>
  <sheets>
    <sheet name="ORÇAMENTO" sheetId="1" r:id="rId1"/>
  </sheets>
  <definedNames>
    <definedName name="_xlnm.Print_Area" localSheetId="0">ORÇAMENTO!$A$3:$I$49</definedName>
  </definedNames>
  <calcPr calcId="162913"/>
</workbook>
</file>

<file path=xl/calcChain.xml><?xml version="1.0" encoding="utf-8"?>
<calcChain xmlns="http://schemas.openxmlformats.org/spreadsheetml/2006/main">
  <c r="G23" i="1" l="1"/>
  <c r="H23" i="1" s="1"/>
  <c r="G22" i="1"/>
  <c r="H22" i="1" s="1"/>
  <c r="G21" i="1" l="1"/>
  <c r="H21" i="1" s="1"/>
  <c r="G46" i="1" l="1"/>
  <c r="H46" i="1" s="1"/>
  <c r="G45" i="1" l="1"/>
  <c r="H45" i="1" s="1"/>
  <c r="G29" i="1" l="1"/>
  <c r="H29" i="1" s="1"/>
  <c r="G11" i="1" l="1"/>
  <c r="H11" i="1" s="1"/>
  <c r="G20" i="1" l="1"/>
  <c r="G24" i="1"/>
  <c r="H24" i="1" l="1"/>
  <c r="H20" i="1"/>
  <c r="G12" i="1" l="1"/>
  <c r="H12" i="1" s="1"/>
  <c r="G42" i="1"/>
  <c r="H42" i="1" s="1"/>
  <c r="G41" i="1"/>
  <c r="H41" i="1" s="1"/>
  <c r="G40" i="1"/>
  <c r="H40" i="1" s="1"/>
  <c r="G19" i="1"/>
  <c r="H19" i="1" s="1"/>
  <c r="G16" i="1"/>
  <c r="H16" i="1" s="1"/>
  <c r="G15" i="1"/>
  <c r="H15" i="1" s="1"/>
  <c r="G38" i="1"/>
  <c r="H38" i="1" s="1"/>
  <c r="G37" i="1"/>
  <c r="H37" i="1" s="1"/>
  <c r="G28" i="1"/>
  <c r="H28" i="1" s="1"/>
  <c r="G33" i="1"/>
  <c r="H33" i="1" s="1"/>
  <c r="H34" i="1" s="1"/>
  <c r="G27" i="1"/>
  <c r="H27" i="1" s="1"/>
  <c r="G39" i="1"/>
  <c r="H39" i="1" s="1"/>
  <c r="G36" i="1"/>
  <c r="H36" i="1" s="1"/>
  <c r="G30" i="1"/>
  <c r="H30" i="1" s="1"/>
  <c r="G47" i="1"/>
  <c r="H47" i="1" s="1"/>
  <c r="H48" i="1" l="1"/>
  <c r="H25" i="1"/>
  <c r="H13" i="1"/>
  <c r="H17" i="1"/>
  <c r="H31" i="1"/>
  <c r="H43" i="1"/>
  <c r="H49" i="1" l="1"/>
</calcChain>
</file>

<file path=xl/sharedStrings.xml><?xml version="1.0" encoding="utf-8"?>
<sst xmlns="http://schemas.openxmlformats.org/spreadsheetml/2006/main" count="122" uniqueCount="101">
  <si>
    <t>1.1</t>
  </si>
  <si>
    <t>1.2</t>
  </si>
  <si>
    <t>Custo Unitário</t>
  </si>
  <si>
    <t>TOTAL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</si>
  <si>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</si>
  <si>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</si>
  <si>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</si>
  <si>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</si>
  <si>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</si>
  <si>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</si>
  <si>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</si>
  <si>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1.</t>
  </si>
  <si>
    <t>2.</t>
  </si>
  <si>
    <t>Unid.</t>
  </si>
  <si>
    <t>2.1</t>
  </si>
  <si>
    <t>2.2</t>
  </si>
  <si>
    <t>4.</t>
  </si>
  <si>
    <t>4.1</t>
  </si>
  <si>
    <t>5.</t>
  </si>
  <si>
    <t>6.</t>
  </si>
  <si>
    <t>CJ.</t>
  </si>
  <si>
    <t>CARLOS JUAREZ G. VAZ - CREA RS 39.553</t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</si>
  <si>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</si>
  <si>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UNID.</t>
  </si>
  <si>
    <t>4.2</t>
  </si>
  <si>
    <t>BDI</t>
  </si>
  <si>
    <t xml:space="preserve"> Unitário C/BDI</t>
  </si>
  <si>
    <t>PAVIMENTAÇÃO</t>
  </si>
  <si>
    <t>TOTAL PAVIMENTAÇÃO</t>
  </si>
  <si>
    <t>4.3</t>
  </si>
  <si>
    <t>8.</t>
  </si>
  <si>
    <t>8.1</t>
  </si>
  <si>
    <t>8.2</t>
  </si>
  <si>
    <t>8.3</t>
  </si>
  <si>
    <t>REGISTRO  DE GAVETA 3/4" - COMPLETO C/ACABAMENTO</t>
  </si>
  <si>
    <t>TOTAL ESQUADRIAS, FERRAGENS E VIDROS</t>
  </si>
  <si>
    <t>3.</t>
  </si>
  <si>
    <t>3.1</t>
  </si>
  <si>
    <t>3.2</t>
  </si>
  <si>
    <t>3.3</t>
  </si>
  <si>
    <t>3.4</t>
  </si>
  <si>
    <t>TOTAL REVESTIMENTOS</t>
  </si>
  <si>
    <t>6.1</t>
  </si>
  <si>
    <t>6.2</t>
  </si>
  <si>
    <t>6.3</t>
  </si>
  <si>
    <t>6.4</t>
  </si>
  <si>
    <t>TOTAL INSTALAÇÕES HIDROSSANITÁRIA E PLUVIAIS</t>
  </si>
  <si>
    <t>SERVIÇOS INICIAIS</t>
  </si>
  <si>
    <t>TOTAL DE SERVIÇOS INICIAIS</t>
  </si>
  <si>
    <t>TOTAL DE COBERTURA E BEIRAIS</t>
  </si>
  <si>
    <t xml:space="preserve">INSTALAÇÕES HIDROSSANITÁRIA </t>
  </si>
  <si>
    <t>REVESTIMENTOS E FORRO</t>
  </si>
  <si>
    <t>4.4</t>
  </si>
  <si>
    <t xml:space="preserve">CHAPISCO APLICADO EM ALVENARIAS E ESTRUTURAS DE CONCRETO INTERNAS, COM COLHER DE PEDREIRO.  ARGAMASSA TRAÇO 1:3 COM PREPARO MANUAL. </t>
  </si>
  <si>
    <t xml:space="preserve">REVESTIMENTO CERÂMICO PARA PISO COM PLACAS TIPO ESMALTADA EXTRA DE DIMENSÕES 60X60 CM APLICADA EM AMBIENTES DE ÁREA MAIOR QUE 10 M2. </t>
  </si>
  <si>
    <t>SINAPI 12/22</t>
  </si>
  <si>
    <t xml:space="preserve">JANELA DE ALUMÍNIO DE CORRER COM 4 FOLHAS, COM VIDROS TEMPERADO 8MM, BATENTE, ACABAMENTO COM ACETATO OU BRILHANTE E FERRAGENS. INCLUSIVE ALIZAR E CONTRAMARCO. FORNECIMENTO E INSTALAÇÃO. </t>
  </si>
  <si>
    <t>94573 +            94589 + 102180</t>
  </si>
  <si>
    <t xml:space="preserve">REMOÇÃO DE PORTAS E JANELAS, DE FORMA MANUAL, SEM REAPROVEITAMENTO. </t>
  </si>
  <si>
    <t>97645</t>
  </si>
  <si>
    <t xml:space="preserve">DEMOLIÇÃO DE ALVENARIA DE BLOCO FURADO, DE FORMA MANUAL, SEM REAPROVEITAMENTO. </t>
  </si>
  <si>
    <t>97622</t>
  </si>
  <si>
    <t xml:space="preserve">ALVENARIA DE VEDAÇÃO DE BLOCOS CERÂMICOS FURADOS NA VERTICAL DE 14X19X39 CM (ESPESSURA 14 CM) E ARGAMASSA DE ASSENTAMENTO COM PREPARO MANUAL. </t>
  </si>
  <si>
    <t xml:space="preserve">MASSA ÚNICA, PARA RECEBIMENTO DE PINTURA, EM ARGAMASSA TRAÇO 1:2:8, PREPARO MANUAL, APLICADA MANUALMENTE EM FACES INTERNAS DE PAREDES, ESPESSURA DE 20MM, COM EXECUÇÃO DE TALISCAS. </t>
  </si>
  <si>
    <t xml:space="preserve">FORRO EM RÉGUAS DE PVC, LISO, PARA AMBIENTES RESIDENCIAIS, INCLUSIVE ESTRUTURA DE FIXAÇÃO. </t>
  </si>
  <si>
    <t xml:space="preserve">ACABAMENTOS PARA FORRO (RODA-FORRO EM PERFIL METÁLICO E PLÁSTICO). </t>
  </si>
  <si>
    <t xml:space="preserve">ELETRODUTO FLEXÍVEL CORRUGADO, PVC, DN 25 MM (3/4"), PARA CIRCUITOS TERMINAIS, INSTALADO EM FORRO - FORNECIMENTO E INSTALAÇÃO. </t>
  </si>
  <si>
    <t xml:space="preserve">CABO DE COBRE FLEXÍVEL ISOLADO, 2,5 MM², ANTI-CHAMA 450/750 V, PARA CIRCUITOS TERMINAIS - FORNECIMENTO E INSTALAÇÃO. </t>
  </si>
  <si>
    <t xml:space="preserve">CABO DE COBRE FLEXÍVEL ISOLADO, 4 MM², ANTI-CHAMA 0,6/1,0 KV, PARA CIRCUITOS TERMINAIS - FORNECIMENTO E INSTALAÇÃO. </t>
  </si>
  <si>
    <t xml:space="preserve">CAIXA RETANGULAR 4" X 2" MÉDIA (1,30 M DO PISO), PVC, INSTALADA EM PAREDE - FORNECIMENTO E INSTALAÇÃO. </t>
  </si>
  <si>
    <t xml:space="preserve">INTERRUPTOR SIMPLES (1 MÓDULO), 10A/250V, INCLUINDO SUPORTE E PLACA - FORNECIMENTO E INSTALAÇÃO. </t>
  </si>
  <si>
    <t xml:space="preserve">TOMADA MÉDIA DE EMBUTIR (1 MÓDULO), 2P+T 20 A, INCLUINDO SUPORTE E PLACA - FORNECIMENTO E INSTALAÇÃO. </t>
  </si>
  <si>
    <t xml:space="preserve">DISJUNTOR TRIPOLAR TIPO DIN, CORRENTE NOMINAL DE 30A - FORNECIMENTO E INSTALAÇÃO. </t>
  </si>
  <si>
    <t xml:space="preserve">TUBO, PVC, SOLDÁVEL, DN 25MM, INSTALADO EM RAMAL OU SUB-RAMAL DE ÁGUA - FORNECIMENTO E INSTALAÇÃO. </t>
  </si>
  <si>
    <t>TUBO PVC, SERIE NORMAL, ESGOTO PREDIAL, DN 50 MM, FORNECIDO E INSTALADO EM RAMAL DE DESCARGA OU RAMAL DE ESGOTO SANITÁRIO.</t>
  </si>
  <si>
    <t>PLANILHA ORÇAMENTÁRIA GLOBAL</t>
  </si>
  <si>
    <r>
      <t xml:space="preserve">Objeto: </t>
    </r>
    <r>
      <rPr>
        <b/>
        <sz val="10"/>
        <color rgb="FF000000"/>
        <rFont val="Arial"/>
        <family val="2"/>
      </rPr>
      <t>EXECUÇÃO REFORMA E ADEQUAÇÕES ASSOCIAÇÃO BENEFICENTE DE PASSAGEM AO LAR DA CRIANÇA</t>
    </r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</si>
  <si>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PREFEITURA MUNICIPAL DE SANTO ANTÔNIO DAS MISSÕES </t>
    </r>
  </si>
  <si>
    <r>
      <t xml:space="preserve">Endereço: </t>
    </r>
    <r>
      <rPr>
        <b/>
        <sz val="10"/>
        <color rgb="FF000000"/>
        <rFont val="Arial"/>
        <family val="2"/>
      </rPr>
      <t>PREFEITO JOSÉ NUNES DE ABREU</t>
    </r>
  </si>
  <si>
    <t>ALVENARIAS E COBERTURA</t>
  </si>
  <si>
    <t xml:space="preserve">PORTA DE CORRER, EM VIDRO TEMPERADO, 150X210 CM, ESPESSURA 10 MM, INCLUSIVE ACESSÓRIOS. </t>
  </si>
  <si>
    <t>REFERÊNCIA 102184</t>
  </si>
  <si>
    <t>FELISBERTO DOS SANTOS FERREIRA</t>
  </si>
  <si>
    <t>Prefeito Municipal</t>
  </si>
  <si>
    <t>SANTO ANTÔNIO DAS MISSÕES-RS, 23 DE FEVEREIRO DE 2023.</t>
  </si>
  <si>
    <t xml:space="preserve">INSTALAÇÃO DE VIDRO TEMPERADO, E = 10 MM, ENCAIXADO EM PERFIL U. </t>
  </si>
  <si>
    <t>REFERÊNCIA 100327</t>
  </si>
  <si>
    <t>3.5</t>
  </si>
  <si>
    <t>3.6</t>
  </si>
  <si>
    <t xml:space="preserve">GRADIL EM FERRO FIXADO EM VÃOS DE JANELAS, FORMADO POR BARRAS CHATAS DE 25X4,8 MM. </t>
  </si>
  <si>
    <t>ESQUADRIAS, FERRAGENS, VIDROS E PEITORIL</t>
  </si>
  <si>
    <t>6.5</t>
  </si>
  <si>
    <t>5.1</t>
  </si>
  <si>
    <t xml:space="preserve">ALGEROZ EM CHAPA DE AÇO GALVANIZADO NÚMERO 26, CORTE DE 66 CM, INCLUSO IÇAMENTO. </t>
  </si>
  <si>
    <t>PEITORIL LINEAR EM GRANITO OU MÁRMORE, L = 30CM, COMPRIMENTO DE ATÉ 2M, ASSENTADO COM ARGAMASSA 1:6 COM ADITIVO.</t>
  </si>
  <si>
    <t>REFERÊNCIA 101965</t>
  </si>
  <si>
    <t xml:space="preserve">PORTA EM AÇO DE ABRIR TIPO VENEZIANA SEM GUARNIÇÃO, 87X210CM, FIXAÇÃO COM PARAFUSOS - FORNECIMENTO E INSTALAÇÃO. </t>
  </si>
  <si>
    <t xml:space="preserve">INSTALAÇÕES ELÉTRICAS </t>
  </si>
  <si>
    <t>TOTAL INSTALAÇÕES ELÉTRICAS</t>
  </si>
  <si>
    <t>6.6</t>
  </si>
  <si>
    <t>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</si>
</sst>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2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8"/>
      <color rgb="FF211F1D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b/>
      <sz val="6"/>
      <color rgb="FF211F1D"/>
      <name val="Arial"/>
      <family val="2"/>
    </font>
    <font>
      <sz val="8"/>
      <name val="Calibri"/>
      <family val="2"/>
    </font>
    <font>
      <sz val="7"/>
      <color rgb="FF000000"/>
      <name val="Times New Roman"/>
      <family val="1"/>
    </font>
    <font>
      <sz val="6"/>
      <color rgb="FF211F1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right" vertical="center" wrapText="1"/>
    </xf>
    <xf numFmtId="44" fontId="18" fillId="0" borderId="1" xfId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left" vertical="top" wrapText="1"/>
    </xf>
    <xf numFmtId="44" fontId="14" fillId="2" borderId="6" xfId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4" fontId="18" fillId="0" borderId="6" xfId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5" fontId="20" fillId="0" borderId="6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/>
    </xf>
    <xf numFmtId="10" fontId="9" fillId="0" borderId="9" xfId="0" applyNumberFormat="1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2" fillId="0" borderId="14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44" fontId="25" fillId="0" borderId="12" xfId="0" applyNumberFormat="1" applyFont="1" applyBorder="1" applyAlignment="1">
      <alignment wrapText="1"/>
    </xf>
    <xf numFmtId="0" fontId="22" fillId="0" borderId="14" xfId="0" applyFont="1" applyBorder="1" applyAlignment="1">
      <alignment horizontal="center" wrapText="1"/>
    </xf>
    <xf numFmtId="165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4" fontId="18" fillId="0" borderId="2" xfId="1" applyFont="1" applyFill="1" applyBorder="1" applyAlignment="1">
      <alignment horizontal="left" vertical="center" wrapText="1"/>
    </xf>
    <xf numFmtId="44" fontId="18" fillId="0" borderId="3" xfId="1" applyFont="1" applyFill="1" applyBorder="1" applyAlignment="1">
      <alignment horizontal="left" vertical="center" wrapText="1"/>
    </xf>
    <xf numFmtId="44" fontId="9" fillId="2" borderId="2" xfId="1" applyFont="1" applyFill="1" applyBorder="1" applyAlignment="1">
      <alignment horizontal="left" vertical="top" wrapText="1"/>
    </xf>
    <xf numFmtId="44" fontId="9" fillId="2" borderId="3" xfId="1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1"/>
  <sheetViews>
    <sheetView tabSelected="1" topLeftCell="A43" zoomScale="120" zoomScaleNormal="120" zoomScalePageLayoutView="110" workbookViewId="0">
      <selection activeCell="E30" sqref="E30"/>
    </sheetView>
  </sheetViews>
  <sheetFormatPr defaultColWidth="9.33203125" defaultRowHeight="12.75" x14ac:dyDescent="0.2"/>
  <cols>
    <col min="1" max="1" width="10.83203125" customWidth="1"/>
    <col min="2" max="2" width="6" customWidth="1"/>
    <col min="3" max="3" width="59.5" customWidth="1"/>
    <col min="4" max="4" width="10.5" customWidth="1"/>
    <col min="5" max="5" width="9" customWidth="1"/>
    <col min="6" max="6" width="11.1640625" customWidth="1"/>
    <col min="7" max="7" width="12.33203125" customWidth="1"/>
    <col min="8" max="8" width="5.83203125" customWidth="1"/>
    <col min="9" max="9" width="11.33203125" customWidth="1"/>
    <col min="10" max="10" width="4.6640625" customWidth="1"/>
  </cols>
  <sheetData>
    <row r="3" spans="1:9" ht="19.5" customHeight="1" x14ac:dyDescent="0.2">
      <c r="A3" s="63" t="s">
        <v>75</v>
      </c>
      <c r="B3" s="64"/>
      <c r="C3" s="64"/>
      <c r="D3" s="64"/>
      <c r="E3" s="64"/>
      <c r="F3" s="64"/>
      <c r="G3" s="64"/>
      <c r="H3" s="64"/>
      <c r="I3" s="65"/>
    </row>
    <row r="4" spans="1:9" x14ac:dyDescent="0.2">
      <c r="A4" s="11" t="s">
        <v>76</v>
      </c>
      <c r="B4" s="9"/>
      <c r="C4" s="9"/>
      <c r="D4" s="9"/>
      <c r="E4" s="9"/>
      <c r="F4" s="10"/>
      <c r="G4" s="10"/>
      <c r="H4" s="7"/>
      <c r="I4" s="8"/>
    </row>
    <row r="5" spans="1:9" x14ac:dyDescent="0.2">
      <c r="A5" s="5" t="s">
        <v>77</v>
      </c>
      <c r="B5" s="6"/>
      <c r="C5" s="6"/>
      <c r="D5" s="6"/>
      <c r="E5" s="6"/>
      <c r="F5" s="6"/>
      <c r="G5" s="6"/>
      <c r="H5" s="7"/>
      <c r="I5" s="8"/>
    </row>
    <row r="6" spans="1:9" x14ac:dyDescent="0.2">
      <c r="A6" s="5" t="s">
        <v>78</v>
      </c>
      <c r="B6" s="6"/>
      <c r="C6" s="6"/>
      <c r="D6" s="6"/>
      <c r="E6" s="6"/>
      <c r="F6" s="6"/>
      <c r="G6" s="6"/>
      <c r="H6" s="7"/>
      <c r="I6" s="8"/>
    </row>
    <row r="7" spans="1:9" x14ac:dyDescent="0.2">
      <c r="A7" s="5" t="s">
        <v>22</v>
      </c>
      <c r="B7" s="6"/>
      <c r="C7" s="6"/>
      <c r="D7" s="6"/>
      <c r="E7" s="6"/>
      <c r="F7" s="6"/>
      <c r="G7" s="6"/>
      <c r="H7" s="7"/>
      <c r="I7" s="8"/>
    </row>
    <row r="8" spans="1:9" ht="12" customHeight="1" x14ac:dyDescent="0.2">
      <c r="A8" s="11"/>
      <c r="B8" s="9"/>
      <c r="C8" s="9"/>
      <c r="D8" s="1"/>
      <c r="E8" s="1"/>
      <c r="F8" s="1"/>
      <c r="G8" s="1"/>
      <c r="H8" s="44" t="s">
        <v>25</v>
      </c>
      <c r="I8" s="45">
        <v>0.25</v>
      </c>
    </row>
    <row r="9" spans="1:9" ht="24" customHeight="1" x14ac:dyDescent="0.2">
      <c r="A9" s="48" t="s">
        <v>55</v>
      </c>
      <c r="B9" s="12" t="s">
        <v>5</v>
      </c>
      <c r="C9" s="12" t="s">
        <v>6</v>
      </c>
      <c r="D9" s="12" t="s">
        <v>7</v>
      </c>
      <c r="E9" s="33" t="s">
        <v>13</v>
      </c>
      <c r="F9" s="46" t="s">
        <v>2</v>
      </c>
      <c r="G9" s="47" t="s">
        <v>26</v>
      </c>
      <c r="H9" s="68" t="s">
        <v>3</v>
      </c>
      <c r="I9" s="69"/>
    </row>
    <row r="10" spans="1:9" ht="12.75" customHeight="1" x14ac:dyDescent="0.2">
      <c r="A10" s="13"/>
      <c r="B10" s="14" t="s">
        <v>11</v>
      </c>
      <c r="C10" s="28" t="s">
        <v>47</v>
      </c>
      <c r="D10" s="15"/>
      <c r="E10" s="13"/>
      <c r="F10" s="13"/>
      <c r="G10" s="13"/>
      <c r="H10" s="61"/>
      <c r="I10" s="62"/>
    </row>
    <row r="11" spans="1:9" ht="22.5" customHeight="1" x14ac:dyDescent="0.2">
      <c r="A11" s="51" t="s">
        <v>61</v>
      </c>
      <c r="B11" s="17" t="s">
        <v>0</v>
      </c>
      <c r="C11" s="49" t="s">
        <v>60</v>
      </c>
      <c r="D11" s="34">
        <v>5.25</v>
      </c>
      <c r="E11" s="34" t="s">
        <v>10</v>
      </c>
      <c r="F11" s="20">
        <v>33.14</v>
      </c>
      <c r="G11" s="20">
        <f>F11*I8+F11</f>
        <v>41.424999999999997</v>
      </c>
      <c r="H11" s="59">
        <f t="shared" ref="H11" si="0">G11*D11</f>
        <v>217.48124999999999</v>
      </c>
      <c r="I11" s="60"/>
    </row>
    <row r="12" spans="1:9" ht="21" customHeight="1" x14ac:dyDescent="0.2">
      <c r="A12" s="51" t="s">
        <v>59</v>
      </c>
      <c r="B12" s="17" t="s">
        <v>1</v>
      </c>
      <c r="C12" s="49" t="s">
        <v>58</v>
      </c>
      <c r="D12" s="34">
        <v>3.36</v>
      </c>
      <c r="E12" s="34" t="s">
        <v>10</v>
      </c>
      <c r="F12" s="20">
        <v>33.14</v>
      </c>
      <c r="G12" s="20">
        <f>F12*I8+F12</f>
        <v>41.424999999999997</v>
      </c>
      <c r="H12" s="59">
        <f t="shared" ref="H12" si="1">G12*D12</f>
        <v>139.18799999999999</v>
      </c>
      <c r="I12" s="60"/>
    </row>
    <row r="13" spans="1:9" ht="15.75" customHeight="1" x14ac:dyDescent="0.2">
      <c r="A13" s="38"/>
      <c r="B13" s="17"/>
      <c r="C13" s="43" t="s">
        <v>48</v>
      </c>
      <c r="D13" s="18"/>
      <c r="E13" s="19"/>
      <c r="F13" s="20"/>
      <c r="G13" s="20"/>
      <c r="H13" s="61">
        <f>SUM(H11:H12)</f>
        <v>356.66924999999998</v>
      </c>
      <c r="I13" s="62"/>
    </row>
    <row r="14" spans="1:9" ht="11.25" customHeight="1" x14ac:dyDescent="0.2">
      <c r="A14" s="39"/>
      <c r="B14" s="14" t="s">
        <v>12</v>
      </c>
      <c r="C14" s="28" t="s">
        <v>79</v>
      </c>
      <c r="D14" s="15"/>
      <c r="E14" s="13"/>
      <c r="F14" s="13"/>
      <c r="G14" s="13"/>
      <c r="H14" s="61"/>
      <c r="I14" s="62"/>
    </row>
    <row r="15" spans="1:9" ht="36.75" customHeight="1" x14ac:dyDescent="0.2">
      <c r="A15" s="37">
        <v>103325</v>
      </c>
      <c r="B15" s="17" t="s">
        <v>14</v>
      </c>
      <c r="C15" s="49" t="s">
        <v>62</v>
      </c>
      <c r="D15" s="34">
        <v>5.12</v>
      </c>
      <c r="E15" s="34" t="s">
        <v>10</v>
      </c>
      <c r="F15" s="20">
        <v>76.239999999999995</v>
      </c>
      <c r="G15" s="20">
        <f>F15*I8+F15</f>
        <v>95.3</v>
      </c>
      <c r="H15" s="59">
        <f t="shared" ref="H15" si="2">G15*D15</f>
        <v>487.93599999999998</v>
      </c>
      <c r="I15" s="60"/>
    </row>
    <row r="16" spans="1:9" ht="22.5" customHeight="1" x14ac:dyDescent="0.2">
      <c r="A16" s="58" t="s">
        <v>86</v>
      </c>
      <c r="B16" s="17" t="s">
        <v>15</v>
      </c>
      <c r="C16" s="49" t="s">
        <v>93</v>
      </c>
      <c r="D16" s="34">
        <v>8.8000000000000007</v>
      </c>
      <c r="E16" s="34" t="s">
        <v>9</v>
      </c>
      <c r="F16" s="20">
        <v>138.34</v>
      </c>
      <c r="G16" s="20">
        <f>F16*I8+F16</f>
        <v>172.92500000000001</v>
      </c>
      <c r="H16" s="59">
        <f t="shared" ref="H16" si="3">G16*D16</f>
        <v>1521.7400000000002</v>
      </c>
      <c r="I16" s="60"/>
    </row>
    <row r="17" spans="1:9" ht="11.25" customHeight="1" x14ac:dyDescent="0.2">
      <c r="A17" s="40"/>
      <c r="B17" s="17"/>
      <c r="C17" s="43" t="s">
        <v>49</v>
      </c>
      <c r="D17" s="18"/>
      <c r="E17" s="19"/>
      <c r="F17" s="20"/>
      <c r="G17" s="20"/>
      <c r="H17" s="61">
        <f>SUM(H15:H16)</f>
        <v>2009.6760000000002</v>
      </c>
      <c r="I17" s="62"/>
    </row>
    <row r="18" spans="1:9" ht="10.5" customHeight="1" x14ac:dyDescent="0.2">
      <c r="A18" s="39"/>
      <c r="B18" s="14" t="s">
        <v>36</v>
      </c>
      <c r="C18" s="28" t="s">
        <v>90</v>
      </c>
      <c r="D18" s="15"/>
      <c r="E18" s="13"/>
      <c r="F18" s="13"/>
      <c r="G18" s="13"/>
      <c r="H18" s="61"/>
      <c r="I18" s="62"/>
    </row>
    <row r="19" spans="1:9" ht="27.75" customHeight="1" x14ac:dyDescent="0.2">
      <c r="A19" s="40">
        <v>94807</v>
      </c>
      <c r="B19" s="17" t="s">
        <v>37</v>
      </c>
      <c r="C19" s="49" t="s">
        <v>96</v>
      </c>
      <c r="D19" s="34">
        <v>1</v>
      </c>
      <c r="E19" s="34" t="s">
        <v>20</v>
      </c>
      <c r="F19" s="20">
        <v>601.6</v>
      </c>
      <c r="G19" s="20">
        <f>F19*I8+F19</f>
        <v>752</v>
      </c>
      <c r="H19" s="59">
        <f>G19*D19</f>
        <v>752</v>
      </c>
      <c r="I19" s="60"/>
    </row>
    <row r="20" spans="1:9" ht="22.5" customHeight="1" x14ac:dyDescent="0.2">
      <c r="A20" s="57" t="s">
        <v>81</v>
      </c>
      <c r="B20" s="17" t="s">
        <v>38</v>
      </c>
      <c r="C20" s="49" t="s">
        <v>80</v>
      </c>
      <c r="D20" s="34">
        <v>1</v>
      </c>
      <c r="E20" s="34" t="s">
        <v>23</v>
      </c>
      <c r="F20" s="20">
        <v>1819.15</v>
      </c>
      <c r="G20" s="20">
        <f>F20*I8+F20</f>
        <v>2273.9375</v>
      </c>
      <c r="H20" s="59">
        <f t="shared" ref="H20:H24" si="4">G20*D20</f>
        <v>2273.9375</v>
      </c>
      <c r="I20" s="60"/>
    </row>
    <row r="21" spans="1:9" ht="18" customHeight="1" x14ac:dyDescent="0.2">
      <c r="A21" s="40">
        <v>102181</v>
      </c>
      <c r="B21" s="17" t="s">
        <v>39</v>
      </c>
      <c r="C21" s="49" t="s">
        <v>85</v>
      </c>
      <c r="D21" s="34">
        <v>12.19</v>
      </c>
      <c r="E21" s="34" t="s">
        <v>10</v>
      </c>
      <c r="F21" s="20">
        <v>387.65</v>
      </c>
      <c r="G21" s="20">
        <f>F21*I8+F21</f>
        <v>484.5625</v>
      </c>
      <c r="H21" s="59">
        <f t="shared" ref="H21:H23" si="5">G21*D21</f>
        <v>5906.8168749999995</v>
      </c>
      <c r="I21" s="60"/>
    </row>
    <row r="22" spans="1:9" ht="36" customHeight="1" x14ac:dyDescent="0.2">
      <c r="A22" s="40" t="s">
        <v>57</v>
      </c>
      <c r="B22" s="17" t="s">
        <v>40</v>
      </c>
      <c r="C22" s="49" t="s">
        <v>56</v>
      </c>
      <c r="D22" s="34">
        <v>1.8</v>
      </c>
      <c r="E22" s="34" t="s">
        <v>10</v>
      </c>
      <c r="F22" s="20">
        <v>714.01</v>
      </c>
      <c r="G22" s="20">
        <f>F22*I8+F22</f>
        <v>892.51250000000005</v>
      </c>
      <c r="H22" s="59">
        <f t="shared" si="5"/>
        <v>1606.5225</v>
      </c>
      <c r="I22" s="60"/>
    </row>
    <row r="23" spans="1:9" ht="24.75" customHeight="1" x14ac:dyDescent="0.2">
      <c r="A23" s="40">
        <v>99861</v>
      </c>
      <c r="B23" s="17" t="s">
        <v>87</v>
      </c>
      <c r="C23" s="49" t="s">
        <v>89</v>
      </c>
      <c r="D23" s="34">
        <v>1.8</v>
      </c>
      <c r="E23" s="34" t="s">
        <v>10</v>
      </c>
      <c r="F23" s="20">
        <v>612.85</v>
      </c>
      <c r="G23" s="20">
        <f>F23*I8+F23</f>
        <v>766.0625</v>
      </c>
      <c r="H23" s="59">
        <f t="shared" si="5"/>
        <v>1378.9125000000001</v>
      </c>
      <c r="I23" s="60"/>
    </row>
    <row r="24" spans="1:9" ht="29.25" customHeight="1" x14ac:dyDescent="0.2">
      <c r="A24" s="57" t="s">
        <v>95</v>
      </c>
      <c r="B24" s="17" t="s">
        <v>88</v>
      </c>
      <c r="C24" s="49" t="s">
        <v>94</v>
      </c>
      <c r="D24" s="34">
        <v>1.6</v>
      </c>
      <c r="E24" s="34" t="s">
        <v>9</v>
      </c>
      <c r="F24" s="20">
        <v>103.39</v>
      </c>
      <c r="G24" s="20">
        <f>F24*I8+F24</f>
        <v>129.23750000000001</v>
      </c>
      <c r="H24" s="59">
        <f t="shared" si="4"/>
        <v>206.78000000000003</v>
      </c>
      <c r="I24" s="60"/>
    </row>
    <row r="25" spans="1:9" ht="11.25" customHeight="1" x14ac:dyDescent="0.2">
      <c r="A25" s="40"/>
      <c r="B25" s="17"/>
      <c r="C25" s="32" t="s">
        <v>35</v>
      </c>
      <c r="D25" s="18"/>
      <c r="E25" s="34"/>
      <c r="F25" s="20"/>
      <c r="G25" s="20"/>
      <c r="H25" s="61">
        <f>SUM(H19:H24)</f>
        <v>12124.969375000001</v>
      </c>
      <c r="I25" s="62"/>
    </row>
    <row r="26" spans="1:9" ht="11.25" customHeight="1" x14ac:dyDescent="0.2">
      <c r="A26" s="39"/>
      <c r="B26" s="14" t="s">
        <v>16</v>
      </c>
      <c r="C26" s="28" t="s">
        <v>51</v>
      </c>
      <c r="D26" s="15"/>
      <c r="E26" s="13"/>
      <c r="F26" s="13"/>
      <c r="G26" s="13"/>
      <c r="H26" s="61"/>
      <c r="I26" s="62"/>
    </row>
    <row r="27" spans="1:9" ht="22.5" customHeight="1" x14ac:dyDescent="0.2">
      <c r="A27" s="50">
        <v>87878</v>
      </c>
      <c r="B27" s="17" t="s">
        <v>17</v>
      </c>
      <c r="C27" s="49" t="s">
        <v>53</v>
      </c>
      <c r="D27" s="34">
        <v>10</v>
      </c>
      <c r="E27" s="34" t="s">
        <v>10</v>
      </c>
      <c r="F27" s="20">
        <v>4.7</v>
      </c>
      <c r="G27" s="20">
        <f>F27*I8+F27</f>
        <v>5.875</v>
      </c>
      <c r="H27" s="59">
        <f t="shared" ref="H27:H29" si="6">G27*D27</f>
        <v>58.75</v>
      </c>
      <c r="I27" s="60"/>
    </row>
    <row r="28" spans="1:9" ht="35.25" customHeight="1" x14ac:dyDescent="0.2">
      <c r="A28" s="52">
        <v>87530</v>
      </c>
      <c r="B28" s="17" t="s">
        <v>24</v>
      </c>
      <c r="C28" s="49" t="s">
        <v>63</v>
      </c>
      <c r="D28" s="34">
        <v>10</v>
      </c>
      <c r="E28" s="34" t="s">
        <v>10</v>
      </c>
      <c r="F28" s="20">
        <v>39.1</v>
      </c>
      <c r="G28" s="20">
        <f>F28*I8+F28</f>
        <v>48.875</v>
      </c>
      <c r="H28" s="59">
        <f t="shared" si="6"/>
        <v>488.75</v>
      </c>
      <c r="I28" s="60"/>
    </row>
    <row r="29" spans="1:9" ht="21" customHeight="1" x14ac:dyDescent="0.2">
      <c r="A29" s="40">
        <v>96485</v>
      </c>
      <c r="B29" s="17" t="s">
        <v>29</v>
      </c>
      <c r="C29" s="49" t="s">
        <v>64</v>
      </c>
      <c r="D29" s="34">
        <v>11</v>
      </c>
      <c r="E29" s="34" t="s">
        <v>10</v>
      </c>
      <c r="F29" s="20">
        <v>93.17</v>
      </c>
      <c r="G29" s="20">
        <f>F29*I8+F29</f>
        <v>116.46250000000001</v>
      </c>
      <c r="H29" s="59">
        <f t="shared" si="6"/>
        <v>1281.0875000000001</v>
      </c>
      <c r="I29" s="60"/>
    </row>
    <row r="30" spans="1:9" ht="12.75" customHeight="1" x14ac:dyDescent="0.2">
      <c r="A30" s="40">
        <v>96121</v>
      </c>
      <c r="B30" s="17" t="s">
        <v>52</v>
      </c>
      <c r="C30" s="49" t="s">
        <v>65</v>
      </c>
      <c r="D30" s="34">
        <v>13.5</v>
      </c>
      <c r="E30" s="34" t="s">
        <v>10</v>
      </c>
      <c r="F30" s="20">
        <v>13.38</v>
      </c>
      <c r="G30" s="20">
        <f>F30*I8+F30</f>
        <v>16.725000000000001</v>
      </c>
      <c r="H30" s="59">
        <f t="shared" ref="H30" si="7">G30*D30</f>
        <v>225.78750000000002</v>
      </c>
      <c r="I30" s="60"/>
    </row>
    <row r="31" spans="1:9" ht="12" customHeight="1" x14ac:dyDescent="0.2">
      <c r="A31" s="40"/>
      <c r="B31" s="17"/>
      <c r="C31" s="32" t="s">
        <v>41</v>
      </c>
      <c r="D31" s="18"/>
      <c r="E31" s="34"/>
      <c r="F31" s="20"/>
      <c r="G31" s="20"/>
      <c r="H31" s="61">
        <f>SUM(H27:H30)</f>
        <v>2054.375</v>
      </c>
      <c r="I31" s="62"/>
    </row>
    <row r="32" spans="1:9" ht="11.25" customHeight="1" x14ac:dyDescent="0.2">
      <c r="A32" s="41"/>
      <c r="B32" s="14" t="s">
        <v>18</v>
      </c>
      <c r="C32" s="29" t="s">
        <v>27</v>
      </c>
      <c r="D32" s="15"/>
      <c r="E32" s="30"/>
      <c r="F32" s="13"/>
      <c r="G32" s="13"/>
      <c r="H32" s="61"/>
      <c r="I32" s="62"/>
    </row>
    <row r="33" spans="1:9" ht="24" customHeight="1" x14ac:dyDescent="0.2">
      <c r="A33" s="42">
        <v>87257</v>
      </c>
      <c r="B33" s="22" t="s">
        <v>92</v>
      </c>
      <c r="C33" s="49" t="s">
        <v>54</v>
      </c>
      <c r="D33" s="34">
        <v>9</v>
      </c>
      <c r="E33" s="35" t="s">
        <v>10</v>
      </c>
      <c r="F33" s="20">
        <v>90.53</v>
      </c>
      <c r="G33" s="20">
        <f>F33*I8+F33</f>
        <v>113.16249999999999</v>
      </c>
      <c r="H33" s="59">
        <f>G33*D33</f>
        <v>1018.4625</v>
      </c>
      <c r="I33" s="60"/>
    </row>
    <row r="34" spans="1:9" ht="11.25" customHeight="1" x14ac:dyDescent="0.2">
      <c r="A34" s="40"/>
      <c r="B34" s="17"/>
      <c r="C34" s="32" t="s">
        <v>28</v>
      </c>
      <c r="D34" s="18"/>
      <c r="E34" s="34"/>
      <c r="F34" s="20"/>
      <c r="G34" s="20"/>
      <c r="H34" s="61">
        <f>SUM(H33:H33)</f>
        <v>1018.4625</v>
      </c>
      <c r="I34" s="62"/>
    </row>
    <row r="35" spans="1:9" ht="14.25" customHeight="1" x14ac:dyDescent="0.2">
      <c r="A35" s="41"/>
      <c r="B35" s="14" t="s">
        <v>19</v>
      </c>
      <c r="C35" s="29" t="s">
        <v>97</v>
      </c>
      <c r="D35" s="15"/>
      <c r="E35" s="36"/>
      <c r="F35" s="13"/>
      <c r="G35" s="13"/>
      <c r="H35" s="61"/>
      <c r="I35" s="62"/>
    </row>
    <row r="36" spans="1:9" ht="23.25" customHeight="1" x14ac:dyDescent="0.2">
      <c r="A36" s="53">
        <v>91834</v>
      </c>
      <c r="B36" s="22" t="s">
        <v>42</v>
      </c>
      <c r="C36" s="49" t="s">
        <v>66</v>
      </c>
      <c r="D36" s="34">
        <v>12</v>
      </c>
      <c r="E36" s="54" t="s">
        <v>9</v>
      </c>
      <c r="F36" s="55">
        <v>10.46</v>
      </c>
      <c r="G36" s="20">
        <f>F36*I8+F36</f>
        <v>13.075000000000001</v>
      </c>
      <c r="H36" s="59">
        <f>G36*D36</f>
        <v>156.9</v>
      </c>
      <c r="I36" s="60"/>
    </row>
    <row r="37" spans="1:9" ht="24.75" customHeight="1" x14ac:dyDescent="0.2">
      <c r="A37" s="53">
        <v>91927</v>
      </c>
      <c r="B37" s="22" t="s">
        <v>43</v>
      </c>
      <c r="C37" s="49" t="s">
        <v>67</v>
      </c>
      <c r="D37" s="34">
        <v>50</v>
      </c>
      <c r="E37" s="54" t="s">
        <v>9</v>
      </c>
      <c r="F37" s="55">
        <v>3.98</v>
      </c>
      <c r="G37" s="20">
        <f>F37*I8+F37</f>
        <v>4.9749999999999996</v>
      </c>
      <c r="H37" s="59">
        <f t="shared" ref="H37" si="8">G37*D37</f>
        <v>248.74999999999997</v>
      </c>
      <c r="I37" s="60"/>
    </row>
    <row r="38" spans="1:9" ht="24.75" customHeight="1" x14ac:dyDescent="0.2">
      <c r="A38" s="53">
        <v>91929</v>
      </c>
      <c r="B38" s="22" t="s">
        <v>44</v>
      </c>
      <c r="C38" s="49" t="s">
        <v>68</v>
      </c>
      <c r="D38" s="34">
        <v>30</v>
      </c>
      <c r="E38" s="54" t="s">
        <v>9</v>
      </c>
      <c r="F38" s="55">
        <v>6.48</v>
      </c>
      <c r="G38" s="20">
        <f>F38*I8+F38</f>
        <v>8.1000000000000014</v>
      </c>
      <c r="H38" s="59">
        <f t="shared" ref="H38" si="9">G38*D38</f>
        <v>243.00000000000006</v>
      </c>
      <c r="I38" s="60"/>
    </row>
    <row r="39" spans="1:9" ht="21" customHeight="1" x14ac:dyDescent="0.2">
      <c r="A39" s="53">
        <v>91940</v>
      </c>
      <c r="B39" s="22" t="s">
        <v>45</v>
      </c>
      <c r="C39" s="49" t="s">
        <v>69</v>
      </c>
      <c r="D39" s="34">
        <v>4</v>
      </c>
      <c r="E39" s="34" t="s">
        <v>23</v>
      </c>
      <c r="F39" s="55">
        <v>16.11</v>
      </c>
      <c r="G39" s="20">
        <f>F39*I8+F39</f>
        <v>20.137499999999999</v>
      </c>
      <c r="H39" s="59">
        <f t="shared" ref="H39" si="10">G39*D39</f>
        <v>80.55</v>
      </c>
      <c r="I39" s="60"/>
    </row>
    <row r="40" spans="1:9" ht="22.5" customHeight="1" x14ac:dyDescent="0.2">
      <c r="A40" s="56">
        <v>93670</v>
      </c>
      <c r="B40" s="22" t="s">
        <v>91</v>
      </c>
      <c r="C40" s="49" t="s">
        <v>72</v>
      </c>
      <c r="D40" s="34">
        <v>1</v>
      </c>
      <c r="E40" s="34" t="s">
        <v>23</v>
      </c>
      <c r="F40" s="55">
        <v>79.790000000000006</v>
      </c>
      <c r="G40" s="20">
        <f>F40*I8+F40</f>
        <v>99.737500000000011</v>
      </c>
      <c r="H40" s="59">
        <f t="shared" ref="H40:H42" si="11">G40*D40</f>
        <v>99.737500000000011</v>
      </c>
      <c r="I40" s="60"/>
    </row>
    <row r="41" spans="1:9" ht="24" customHeight="1" x14ac:dyDescent="0.2">
      <c r="A41" s="53">
        <v>91953</v>
      </c>
      <c r="B41" s="22" t="s">
        <v>99</v>
      </c>
      <c r="C41" s="49" t="s">
        <v>70</v>
      </c>
      <c r="D41" s="34">
        <v>1</v>
      </c>
      <c r="E41" s="34" t="s">
        <v>23</v>
      </c>
      <c r="F41" s="55">
        <v>28.99</v>
      </c>
      <c r="G41" s="20">
        <f>F41*I8+F41</f>
        <v>36.237499999999997</v>
      </c>
      <c r="H41" s="59">
        <f t="shared" si="11"/>
        <v>36.237499999999997</v>
      </c>
      <c r="I41" s="60"/>
    </row>
    <row r="42" spans="1:9" ht="24" customHeight="1" x14ac:dyDescent="0.2">
      <c r="A42" s="53">
        <v>91997</v>
      </c>
      <c r="B42" s="22" t="s">
        <v>100</v>
      </c>
      <c r="C42" s="49" t="s">
        <v>71</v>
      </c>
      <c r="D42" s="34">
        <v>3</v>
      </c>
      <c r="E42" s="34" t="s">
        <v>23</v>
      </c>
      <c r="F42" s="55">
        <v>37.159999999999997</v>
      </c>
      <c r="G42" s="20">
        <f>F42*I8+F42</f>
        <v>46.449999999999996</v>
      </c>
      <c r="H42" s="59">
        <f t="shared" si="11"/>
        <v>139.35</v>
      </c>
      <c r="I42" s="60"/>
    </row>
    <row r="43" spans="1:9" ht="12" customHeight="1" x14ac:dyDescent="0.2">
      <c r="A43" s="50"/>
      <c r="B43" s="17"/>
      <c r="C43" s="32" t="s">
        <v>98</v>
      </c>
      <c r="D43" s="18"/>
      <c r="E43" s="34"/>
      <c r="F43" s="20"/>
      <c r="G43" s="20"/>
      <c r="H43" s="61">
        <f>SUM(H36:H42)</f>
        <v>1004.525</v>
      </c>
      <c r="I43" s="62"/>
    </row>
    <row r="44" spans="1:9" ht="12.75" customHeight="1" x14ac:dyDescent="0.2">
      <c r="A44" s="41"/>
      <c r="B44" s="14" t="s">
        <v>30</v>
      </c>
      <c r="C44" s="29" t="s">
        <v>50</v>
      </c>
      <c r="D44" s="15"/>
      <c r="E44" s="36"/>
      <c r="F44" s="13"/>
      <c r="G44" s="13"/>
      <c r="H44" s="61"/>
      <c r="I44" s="62"/>
    </row>
    <row r="45" spans="1:9" ht="22.5" customHeight="1" x14ac:dyDescent="0.2">
      <c r="A45" s="42">
        <v>89356</v>
      </c>
      <c r="B45" s="22" t="s">
        <v>31</v>
      </c>
      <c r="C45" s="49" t="s">
        <v>73</v>
      </c>
      <c r="D45" s="34">
        <v>6</v>
      </c>
      <c r="E45" s="35" t="s">
        <v>9</v>
      </c>
      <c r="F45" s="31">
        <v>25.26</v>
      </c>
      <c r="G45" s="20">
        <f>F45*I8+F45</f>
        <v>31.575000000000003</v>
      </c>
      <c r="H45" s="59">
        <f t="shared" ref="H45:H46" si="12">G45*D45</f>
        <v>189.45000000000002</v>
      </c>
      <c r="I45" s="60"/>
    </row>
    <row r="46" spans="1:9" ht="11.25" customHeight="1" x14ac:dyDescent="0.2">
      <c r="A46" s="42">
        <v>89987</v>
      </c>
      <c r="B46" s="22" t="s">
        <v>32</v>
      </c>
      <c r="C46" s="27" t="s">
        <v>34</v>
      </c>
      <c r="D46" s="34">
        <v>1</v>
      </c>
      <c r="E46" s="35" t="s">
        <v>23</v>
      </c>
      <c r="F46" s="31">
        <v>107.35</v>
      </c>
      <c r="G46" s="20">
        <f>F46*I8+F46</f>
        <v>134.1875</v>
      </c>
      <c r="H46" s="59">
        <f t="shared" si="12"/>
        <v>134.1875</v>
      </c>
      <c r="I46" s="60"/>
    </row>
    <row r="47" spans="1:9" ht="25.5" customHeight="1" x14ac:dyDescent="0.2">
      <c r="A47" s="42">
        <v>89712</v>
      </c>
      <c r="B47" s="22" t="s">
        <v>33</v>
      </c>
      <c r="C47" s="49" t="s">
        <v>74</v>
      </c>
      <c r="D47" s="34">
        <v>12</v>
      </c>
      <c r="E47" s="35" t="s">
        <v>9</v>
      </c>
      <c r="F47" s="31">
        <v>30.3</v>
      </c>
      <c r="G47" s="20">
        <f>F47*I8+F47</f>
        <v>37.875</v>
      </c>
      <c r="H47" s="59">
        <f t="shared" ref="H47" si="13">G47*D47</f>
        <v>454.5</v>
      </c>
      <c r="I47" s="60"/>
    </row>
    <row r="48" spans="1:9" ht="14.25" customHeight="1" x14ac:dyDescent="0.2">
      <c r="A48" s="40"/>
      <c r="B48" s="17"/>
      <c r="C48" s="32" t="s">
        <v>46</v>
      </c>
      <c r="D48" s="18"/>
      <c r="E48" s="35"/>
      <c r="F48" s="20"/>
      <c r="G48" s="20"/>
      <c r="H48" s="61">
        <f>SUM(H45:H47)</f>
        <v>778.13750000000005</v>
      </c>
      <c r="I48" s="62"/>
    </row>
    <row r="49" spans="1:11" ht="15.95" customHeight="1" x14ac:dyDescent="0.2">
      <c r="A49" s="23"/>
      <c r="B49" s="21"/>
      <c r="C49" s="24" t="s">
        <v>8</v>
      </c>
      <c r="D49" s="23"/>
      <c r="E49" s="25"/>
      <c r="F49" s="26"/>
      <c r="G49" s="26"/>
      <c r="H49" s="61">
        <f>SUM(H13,H17,H25,H31,H34,H43,H48)</f>
        <v>19346.814625000003</v>
      </c>
      <c r="I49" s="62"/>
    </row>
    <row r="50" spans="1:11" x14ac:dyDescent="0.2">
      <c r="A50" s="27"/>
      <c r="B50" s="27"/>
      <c r="C50" s="6" t="s">
        <v>84</v>
      </c>
      <c r="D50" s="27"/>
      <c r="E50" s="27"/>
      <c r="F50" s="27"/>
      <c r="G50" s="27"/>
      <c r="H50" s="27"/>
      <c r="I50" s="27"/>
    </row>
    <row r="51" spans="1:11" x14ac:dyDescent="0.2">
      <c r="A51" s="27"/>
      <c r="B51" s="27"/>
      <c r="C51" s="27"/>
      <c r="D51" s="27"/>
      <c r="E51" s="27"/>
      <c r="F51" s="27"/>
      <c r="G51" s="27"/>
      <c r="H51" s="27"/>
      <c r="I51" s="27"/>
    </row>
    <row r="52" spans="1:11" x14ac:dyDescent="0.2">
      <c r="A52" s="27"/>
      <c r="B52" s="27"/>
      <c r="C52" s="16" t="s">
        <v>21</v>
      </c>
      <c r="D52" s="16" t="s">
        <v>82</v>
      </c>
      <c r="E52" s="16"/>
      <c r="F52" s="16"/>
      <c r="G52" s="6"/>
      <c r="H52" s="6"/>
      <c r="I52" s="27"/>
      <c r="J52" s="4"/>
      <c r="K52" s="4"/>
    </row>
    <row r="53" spans="1:11" x14ac:dyDescent="0.2">
      <c r="A53" s="27"/>
      <c r="B53" s="27"/>
      <c r="C53" s="6" t="s">
        <v>4</v>
      </c>
      <c r="D53" s="6" t="s">
        <v>83</v>
      </c>
      <c r="E53" s="6"/>
      <c r="F53" s="6"/>
      <c r="G53" s="6"/>
      <c r="H53" s="6"/>
      <c r="I53" s="27"/>
    </row>
    <row r="54" spans="1:11" x14ac:dyDescent="0.2">
      <c r="H54" s="70"/>
      <c r="I54" s="70"/>
    </row>
    <row r="58" spans="1:11" x14ac:dyDescent="0.2">
      <c r="C58" s="3"/>
      <c r="G58" s="66"/>
      <c r="H58" s="67"/>
    </row>
    <row r="59" spans="1:11" x14ac:dyDescent="0.2">
      <c r="C59" s="2"/>
      <c r="G59" s="71"/>
      <c r="H59" s="71"/>
    </row>
    <row r="60" spans="1:11" x14ac:dyDescent="0.2">
      <c r="C60" s="2"/>
      <c r="G60" s="71"/>
      <c r="H60" s="71"/>
    </row>
    <row r="61" spans="1:11" x14ac:dyDescent="0.2">
      <c r="G61" s="71"/>
      <c r="H61" s="71"/>
    </row>
  </sheetData>
  <mergeCells count="47">
    <mergeCell ref="G59:H59"/>
    <mergeCell ref="G60:H60"/>
    <mergeCell ref="H36:I36"/>
    <mergeCell ref="H45:I45"/>
    <mergeCell ref="G61:H61"/>
    <mergeCell ref="H14:I14"/>
    <mergeCell ref="H34:I34"/>
    <mergeCell ref="H49:I49"/>
    <mergeCell ref="H35:I35"/>
    <mergeCell ref="H26:I26"/>
    <mergeCell ref="H37:I37"/>
    <mergeCell ref="H43:I43"/>
    <mergeCell ref="H48:I48"/>
    <mergeCell ref="H15:I15"/>
    <mergeCell ref="H41:I41"/>
    <mergeCell ref="H27:I27"/>
    <mergeCell ref="H39:I39"/>
    <mergeCell ref="H40:I40"/>
    <mergeCell ref="H33:I33"/>
    <mergeCell ref="H22:I22"/>
    <mergeCell ref="A3:I3"/>
    <mergeCell ref="G58:H58"/>
    <mergeCell ref="H9:I9"/>
    <mergeCell ref="H10:I10"/>
    <mergeCell ref="H54:I54"/>
    <mergeCell ref="H31:I31"/>
    <mergeCell ref="H47:I47"/>
    <mergeCell ref="H44:I44"/>
    <mergeCell ref="H28:I28"/>
    <mergeCell ref="H30:I30"/>
    <mergeCell ref="H32:I32"/>
    <mergeCell ref="H29:I29"/>
    <mergeCell ref="H42:I42"/>
    <mergeCell ref="H38:I38"/>
    <mergeCell ref="H23:I23"/>
    <mergeCell ref="H11:I11"/>
    <mergeCell ref="H13:I13"/>
    <mergeCell ref="H12:I12"/>
    <mergeCell ref="H46:I46"/>
    <mergeCell ref="H20:I20"/>
    <mergeCell ref="H24:I24"/>
    <mergeCell ref="H18:I18"/>
    <mergeCell ref="H17:I17"/>
    <mergeCell ref="H19:I19"/>
    <mergeCell ref="H21:I21"/>
    <mergeCell ref="H16:I16"/>
    <mergeCell ref="H25:I25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user134</cp:lastModifiedBy>
  <cp:lastPrinted>2021-08-10T12:51:21Z</cp:lastPrinted>
  <dcterms:created xsi:type="dcterms:W3CDTF">2019-07-18T19:54:16Z</dcterms:created>
  <dcterms:modified xsi:type="dcterms:W3CDTF">2023-04-17T14:43:35Z</dcterms:modified>
</cp:coreProperties>
</file>