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Desktop\LICITAÇÕES 2023\ANEXOS PP 29-2023 - PRONTO ANTENDIMENTO ETAPA 02\"/>
    </mc:Choice>
  </mc:AlternateContent>
  <bookViews>
    <workbookView xWindow="0" yWindow="0" windowWidth="24000" windowHeight="9630"/>
  </bookViews>
  <sheets>
    <sheet name="ORÇAMENTO" sheetId="1" r:id="rId1"/>
  </sheets>
  <definedNames>
    <definedName name="_xlnm.Print_Area" localSheetId="0">ORÇAMENTO!$A$3:$H$84</definedName>
  </definedNames>
  <calcPr calcId="162913"/>
</workbook>
</file>

<file path=xl/calcChain.xml><?xml version="1.0" encoding="utf-8"?>
<calcChain xmlns="http://schemas.openxmlformats.org/spreadsheetml/2006/main">
  <c r="G84" i="1" l="1"/>
  <c r="F33" i="1" l="1"/>
  <c r="G33" i="1"/>
  <c r="F20" i="1"/>
  <c r="F50" i="1"/>
  <c r="F51" i="1" l="1"/>
  <c r="G51" i="1" l="1"/>
  <c r="F58" i="1"/>
  <c r="G58" i="1" s="1"/>
  <c r="G50" i="1" l="1"/>
  <c r="F32" i="1" l="1"/>
  <c r="G32" i="1" s="1"/>
  <c r="F31" i="1"/>
  <c r="F30" i="1"/>
  <c r="G30" i="1" s="1"/>
  <c r="G31" i="1"/>
  <c r="F22" i="1" l="1"/>
  <c r="G22" i="1" s="1"/>
  <c r="F16" i="1"/>
  <c r="G16" i="1" s="1"/>
  <c r="F15" i="1"/>
  <c r="G15" i="1" s="1"/>
  <c r="F21" i="1" l="1"/>
  <c r="G21" i="1" s="1"/>
  <c r="F29" i="1"/>
  <c r="G29" i="1" s="1"/>
  <c r="F67" i="1"/>
  <c r="G67" i="1" s="1"/>
  <c r="F68" i="1" l="1"/>
  <c r="G68" i="1" s="1"/>
  <c r="F73" i="1"/>
  <c r="G73" i="1" s="1"/>
  <c r="F72" i="1"/>
  <c r="G72" i="1" s="1"/>
  <c r="F71" i="1"/>
  <c r="G71" i="1" s="1"/>
  <c r="F70" i="1"/>
  <c r="G70" i="1" s="1"/>
  <c r="F69" i="1"/>
  <c r="G69" i="1" s="1"/>
  <c r="F80" i="1" l="1"/>
  <c r="G80" i="1" s="1"/>
  <c r="F79" i="1"/>
  <c r="G79" i="1" s="1"/>
  <c r="G20" i="1" l="1"/>
  <c r="F11" i="1"/>
  <c r="F12" i="1"/>
  <c r="F18" i="1"/>
  <c r="F40" i="1"/>
  <c r="F78" i="1"/>
  <c r="F81" i="1"/>
  <c r="F28" i="1" l="1"/>
  <c r="G28" i="1" s="1"/>
  <c r="F19" i="1"/>
  <c r="G19" i="1" s="1"/>
  <c r="F52" i="1"/>
  <c r="G52" i="1" s="1"/>
  <c r="G81" i="1" l="1"/>
  <c r="G78" i="1"/>
  <c r="F77" i="1"/>
  <c r="G77" i="1" s="1"/>
  <c r="F76" i="1"/>
  <c r="G76" i="1" s="1"/>
  <c r="F75" i="1"/>
  <c r="G75" i="1" s="1"/>
  <c r="F74" i="1"/>
  <c r="G74" i="1" s="1"/>
  <c r="G66" i="1" l="1"/>
  <c r="F59" i="1"/>
  <c r="G59" i="1" s="1"/>
  <c r="F46" i="1" l="1"/>
  <c r="G46" i="1" s="1"/>
  <c r="G11" i="1" l="1"/>
  <c r="G12" i="1" l="1"/>
  <c r="G10" i="1" s="1"/>
  <c r="G18" i="1"/>
  <c r="F17" i="1"/>
  <c r="F83" i="1" l="1"/>
  <c r="G83" i="1" s="1"/>
  <c r="G82" i="1" s="1"/>
  <c r="F65" i="1"/>
  <c r="G65" i="1" s="1"/>
  <c r="F64" i="1"/>
  <c r="G64" i="1" s="1"/>
  <c r="F63" i="1"/>
  <c r="G63" i="1" s="1"/>
  <c r="F62" i="1"/>
  <c r="G62" i="1" s="1"/>
  <c r="F61" i="1"/>
  <c r="G61" i="1" s="1"/>
  <c r="G40" i="1"/>
  <c r="F27" i="1"/>
  <c r="G27" i="1" s="1"/>
  <c r="F26" i="1"/>
  <c r="G26" i="1" s="1"/>
  <c r="G60" i="1" l="1"/>
  <c r="F36" i="1"/>
  <c r="G36" i="1" s="1"/>
  <c r="F37" i="1"/>
  <c r="G37" i="1" s="1"/>
  <c r="F38" i="1"/>
  <c r="G38" i="1" s="1"/>
  <c r="G35" i="1" l="1"/>
  <c r="G17" i="1"/>
  <c r="F49" i="1"/>
  <c r="G49" i="1" s="1"/>
  <c r="F25" i="1" l="1"/>
  <c r="G25" i="1" s="1"/>
  <c r="F57" i="1"/>
  <c r="G57" i="1" s="1"/>
  <c r="F56" i="1"/>
  <c r="G56" i="1" s="1"/>
  <c r="F55" i="1"/>
  <c r="G55" i="1" s="1"/>
  <c r="F54" i="1"/>
  <c r="G54" i="1" s="1"/>
  <c r="F48" i="1"/>
  <c r="G48" i="1" s="1"/>
  <c r="F47" i="1"/>
  <c r="G47" i="1" s="1"/>
  <c r="F45" i="1"/>
  <c r="G45" i="1" s="1"/>
  <c r="F44" i="1"/>
  <c r="G44" i="1" s="1"/>
  <c r="F43" i="1"/>
  <c r="G43" i="1" s="1"/>
  <c r="F42" i="1"/>
  <c r="G42" i="1" s="1"/>
  <c r="F41" i="1"/>
  <c r="G41" i="1" s="1"/>
  <c r="F34" i="1"/>
  <c r="G34" i="1" s="1"/>
  <c r="F23" i="1"/>
  <c r="G23" i="1" s="1"/>
  <c r="F14" i="1"/>
  <c r="G14" i="1" s="1"/>
  <c r="G39" i="1" l="1"/>
  <c r="G13" i="1"/>
  <c r="G53" i="1"/>
  <c r="G24" i="1"/>
</calcChain>
</file>

<file path=xl/comments1.xml><?xml version="1.0" encoding="utf-8"?>
<comments xmlns="http://schemas.openxmlformats.org/spreadsheetml/2006/main">
  <authors>
    <author>administrador</author>
  </authors>
  <commentList>
    <comment ref="D36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7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8" authorId="0" shapeId="0">
      <text>
        <r>
          <rPr>
            <sz val="14"/>
            <color indexed="81"/>
            <rFont val="Tahoma"/>
            <family val="2"/>
          </rPr>
          <t>Quando inserir nova linha, copiar fórmula da linha superior ou inferior nas colunas (G) e (H) referentes ao custo total de material e mão-de-obra respectivamente. As colunas (G) e (H) não farão parte da impressão, sendo apenas para auxiliar no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<sst xmlns="http://schemas.openxmlformats.org/spreadsheetml/2006/main" count="231" uniqueCount="166">
  <si>
    <t>1.1</t>
  </si>
  <si>
    <t>1.2</t>
  </si>
  <si>
    <t>Custo Unitário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</si>
  <si>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</si>
  <si>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</si>
  <si>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</si>
  <si>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</si>
  <si>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8"/>
        <color rgb="FF080707"/>
        <rFont val="Arial"/>
        <family val="2"/>
      </rPr>
      <t>SERVIÇOS PRELIMINARES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</si>
  <si>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</si>
  <si>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</si>
  <si>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</si>
  <si>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M3</t>
  </si>
  <si>
    <t>1.</t>
  </si>
  <si>
    <t>2.</t>
  </si>
  <si>
    <t>Unid.</t>
  </si>
  <si>
    <t>2.1</t>
  </si>
  <si>
    <t>2.4</t>
  </si>
  <si>
    <t>2.5</t>
  </si>
  <si>
    <t>2.6</t>
  </si>
  <si>
    <t>3.</t>
  </si>
  <si>
    <t>4.</t>
  </si>
  <si>
    <t>3.2</t>
  </si>
  <si>
    <t>5.</t>
  </si>
  <si>
    <t>6.</t>
  </si>
  <si>
    <t>6.1</t>
  </si>
  <si>
    <t>6.2</t>
  </si>
  <si>
    <t>6.3</t>
  </si>
  <si>
    <t>6.4</t>
  </si>
  <si>
    <t>6.5</t>
  </si>
  <si>
    <t>CJ.</t>
  </si>
  <si>
    <t>CARLOS JUAREZ G. VAZ - CREA RS 39.553</t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</si>
  <si>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PREFEITURA MUNICIPAL DE SANTO ANTÔNIO DAS MISSÕES - RS</t>
    </r>
  </si>
  <si>
    <r>
      <t xml:space="preserve">Endereço: </t>
    </r>
    <r>
      <rPr>
        <b/>
        <sz val="10"/>
        <color rgb="FF000000"/>
        <rFont val="Arial"/>
        <family val="2"/>
      </rPr>
      <t>RUA RICARDO SANTIAGO DE GODOY</t>
    </r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</si>
  <si>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</si>
  <si>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2.3</t>
  </si>
  <si>
    <t>5.4</t>
  </si>
  <si>
    <t>PINTURA</t>
  </si>
  <si>
    <t>UNID.</t>
  </si>
  <si>
    <t>5.5</t>
  </si>
  <si>
    <t>5.6</t>
  </si>
  <si>
    <t>5.7</t>
  </si>
  <si>
    <t>5.8</t>
  </si>
  <si>
    <t>5.9</t>
  </si>
  <si>
    <t>4.2</t>
  </si>
  <si>
    <t>CAIXA INSPEÇÃO 30X30X30CM(ALVENARIA, C/TAMPA CONCRETO)</t>
  </si>
  <si>
    <t>FELISBERTO DOS SANTOS FERREIRA</t>
  </si>
  <si>
    <t>Prefeito  Municipal</t>
  </si>
  <si>
    <t>2.8</t>
  </si>
  <si>
    <t>3.3</t>
  </si>
  <si>
    <t>4.3</t>
  </si>
  <si>
    <t>5.1</t>
  </si>
  <si>
    <t>5.2</t>
  </si>
  <si>
    <t>5.3</t>
  </si>
  <si>
    <t>5.10</t>
  </si>
  <si>
    <t>5.11</t>
  </si>
  <si>
    <t>5.12</t>
  </si>
  <si>
    <t>INSTALAÇÃO HIDROSSANITÁRIA E EQUIPAMENTOS</t>
  </si>
  <si>
    <t>7.</t>
  </si>
  <si>
    <t xml:space="preserve">LIMPEZA GERAL DA OBRA, COM REMOÇÃO DE ENTULHOS, </t>
  </si>
  <si>
    <t>TORNEIRA CROMADA DE PAREDE, TUBO MÓVEL - FORNECIMENTO E INSTALAÇÃO</t>
  </si>
  <si>
    <t>EMASSAMENTO PORTAS PORTAS INTERNAS SEMI-ÔCAS (NOVAS)</t>
  </si>
  <si>
    <t xml:space="preserve">              BDI: </t>
  </si>
  <si>
    <t>Custo Unitário C/BDI</t>
  </si>
  <si>
    <t>CUSTO TOTAL</t>
  </si>
  <si>
    <t>3.1</t>
  </si>
  <si>
    <t xml:space="preserve">TRAMA DE AÇO COMPOSTA POR TERÇAS PARA TELHADOS DE ATÉ 2 ÁGUAS PARA TELHA ONDULADA DE FIBROCIMENTO, METÁLICA, PLÁSTICA OU TERMOACÚSTICA, INCLUSO TRANSPORTE VERTICAL. </t>
  </si>
  <si>
    <t>TELHAMENTO COM TELHA DE AÇO/ALUMÍNIO E = 0,5 MM, COM ATÉ 2 ÁGUAS, INCLUSO IÇAMENTO</t>
  </si>
  <si>
    <t>TORNEIRA P/ LAVATÓRIO CROMADA DE MESA- FORNECIMENTO E INSTALAÇÃO</t>
  </si>
  <si>
    <t xml:space="preserve">FECHADURA DE EMBUTIR COM CILINDRO, COMPLETA, ACABAMENTO PADRÃO MÉDIO, INCLUSO EXECUÇÃO DE FURO - FORNECIMENTO E INSTALAÇÃO. </t>
  </si>
  <si>
    <t>PINTURA ESMALTE FOSCO S/ ESQUADRIAS INTERNAS - 2 DEMÃOS - (INCLUSO PORTAS EXISTENTE E LIXAMENTO)</t>
  </si>
  <si>
    <t xml:space="preserve">FABRICAÇÃO E INSTALAÇÃO DE MEIA TESOURA, EM TUBO DE AÇO, VÃO DE 1,5 M, PARA TELHA METÁLICA, INCLUSO IÇAMENTO.. </t>
  </si>
  <si>
    <t>PISOS, REVESTIMENTOS E CALÇADAS EXTERNAS</t>
  </si>
  <si>
    <t>PINTURA LÁTEX PVA ACRÍLICA INTERNA (PAREDES, INCLUSIVE PAREDES GESSO) - 2(DUAS) DEMAÕS</t>
  </si>
  <si>
    <t>7.3</t>
  </si>
  <si>
    <t>7.4</t>
  </si>
  <si>
    <t>7.5</t>
  </si>
  <si>
    <t>DIVISÓRIAS, ESQUADRIAS INTERNAS E EXTERNAS</t>
  </si>
  <si>
    <t xml:space="preserve">TUBO PVC, SERIE NORMAL, ESGOTO PREDIAL, DN 100MM, FORNECIDO E INSTALADO EM REDE DE ESGOTO SANITÁRIO . </t>
  </si>
  <si>
    <t xml:space="preserve">TUBO PVC, SERIE NORMAL, ESGOTO PREDIAL, DN 50 MM, FORNECIDO E INSTALADO EM REDE DE ESGOTO SANITÁRIO. </t>
  </si>
  <si>
    <t>RECOLACAÇÃO LAVATÓRIOS DE LOUÇA BRANCA S/COLUNA, FORNECIMENTO E INSTALAÇÃO</t>
  </si>
  <si>
    <t xml:space="preserve">TANQUE DE MÁRMORE SINTÉTICO SUSPENSO, 22L OU EQUIVALENTE, INCLUSO SIFÃO TIPO GARRAFA EM PVC, VÁLVULA PLÁSTICA E TORNEIRA DE PLÁSTICO - FORNECIMENTO E INSTALAÇÃO (DML). </t>
  </si>
  <si>
    <t xml:space="preserve">PIA RETANGULAR DE AÇO INOXIDÁVEL, 60 X 40 X 12 CM - FORNECIMENTO E INSTALAÇÃO. </t>
  </si>
  <si>
    <t>FUNDO SELADOR ACRÍLICO, INCLUSIVE NAS ÁREAS DE REPOSIÇÃO DE REBOCO INTERNO C/ LIXAMENTO</t>
  </si>
  <si>
    <t>8.</t>
  </si>
  <si>
    <t>8.1</t>
  </si>
  <si>
    <t>8.2</t>
  </si>
  <si>
    <t>8.3</t>
  </si>
  <si>
    <t>8.4</t>
  </si>
  <si>
    <t>8.5</t>
  </si>
  <si>
    <t>8.6</t>
  </si>
  <si>
    <t>8.7</t>
  </si>
  <si>
    <t>8.8</t>
  </si>
  <si>
    <r>
      <t xml:space="preserve">RALO SECO </t>
    </r>
    <r>
      <rPr>
        <sz val="7"/>
        <color rgb="FF000000"/>
        <rFont val="Calibri"/>
        <family val="2"/>
      </rPr>
      <t>Ø</t>
    </r>
    <r>
      <rPr>
        <sz val="8.4"/>
        <color rgb="FF000000"/>
        <rFont val="Arial"/>
        <family val="2"/>
      </rPr>
      <t xml:space="preserve"> 100mm</t>
    </r>
  </si>
  <si>
    <t>8.9</t>
  </si>
  <si>
    <t xml:space="preserve">TUBO PVC, SERIE NORMAL, ESGOTO PREDIAL, DN 40 MM, FORNECIDO E INSTALADO EM REDE DE ESGOTO SANITÁRIO. </t>
  </si>
  <si>
    <t>3.4</t>
  </si>
  <si>
    <t>VÁLVULA DE DESCARGA CROMADA PARA PIA DESPEJO(UTILIDADES) E LIMPEZA(DESINFECÇÃO QUÍMICA). FORNECIMENTO E INSTALAÇÃO</t>
  </si>
  <si>
    <t>9.</t>
  </si>
  <si>
    <t>3.5</t>
  </si>
  <si>
    <t>2.9</t>
  </si>
  <si>
    <t>9.1</t>
  </si>
  <si>
    <t>VÁLVULA CROMADA. ENGATE CROMADO TIPO GARRAFA, SIFONADO, PARA CUBA/PIA, FORNECIMENTO E INSTALAÇÃO</t>
  </si>
  <si>
    <t>PORTÃO METÁLICO COM VENEZIANAS, ABRIR, 2 FOLHAS. FORNECIMENTO E INSTALAÇÃO</t>
  </si>
  <si>
    <t>8.10</t>
  </si>
  <si>
    <t>8.11</t>
  </si>
  <si>
    <t>TELAS MILIMÉTRICAS PARA PROTEÇÃO CONTRA INSETOS, EM TODAS AS JANELAS DO PRÉDIO, REQUADRO ALUMÍNIO. FORNECIMENTO E INSTALAÇÃO</t>
  </si>
  <si>
    <t>INSTALAÇÃO CENTRAL DE RESIDUOS SÓLIDOS E ESTRUTURA CAIXA D'ÁGUA</t>
  </si>
  <si>
    <t xml:space="preserve">CONCRETO FCK = 25MPA, TRAÇO 1:2,3:2,7 (EM MASSA SECA DE CIMENTO/ AREIA MÉDIA/ BRITA 1) - PREPARO MECÂNICO COM BETONEIRA 400 L. </t>
  </si>
  <si>
    <t>LANÇAMENTO COM USO DE BALDES, ADENSAMENTO E ACABAMENTO DE CONCRETO EM ESTRUTURAS.</t>
  </si>
  <si>
    <t xml:space="preserve">ALVENARIA DE VEDAÇÃO DE BLOCOS CERÂMICOS FURADOS NA HORIZONTAL DE 11,5X19X19 CM (ESPESSURA 11,5 CM) E ARGAMASSA DE ASSENTAMENTO COM PREPARO MANUAL. </t>
  </si>
  <si>
    <t xml:space="preserve">LAJE PRÉ-MOLDADA UNIDIRECIONAL, BIAPOIADA, PARA PISO, ENCHIMENTO EM CERÂMICA, VIGOTA CONVENCIONAL, ALTURA TOTAL DA LAJE (ENCHIMENTO+CAPA) = (8+4). </t>
  </si>
  <si>
    <t>REVESTIMENTO CERÂMICO PARA PAREDES INTERNAS COM PLACAS TIPO ESMALTADA EXTRA DE DIMENSÕES 33X45 CM APLICADAS EM AMBIENTES DE ÁREA MAIOR QUE 5 M² NA ALTURA INTEIRA DAS PAREDES. AF_06/2014</t>
  </si>
  <si>
    <t xml:space="preserve">MASSA ÚNICA, PARA RECEBIMENTO DE PINTURA, EM ARGAMASSA TRAÇO 1:2:8, PREPARO MECÂNICO COM BETONEIRA 400L, APLICADA MANUALMENTE EM FACES INTERNAS DE PAREDES, ESPESSURA DE 10MM, COM EXECUÇÃO DE TALISCAS. </t>
  </si>
  <si>
    <t xml:space="preserve">CHAPISCO APLICADO EM ALVENARIAS E ESTRUTURAS DE CONCRETO INTERNAS, COM COLHER DE PEDREIRO.  ARGAMASSA TRAÇO 1:3 COM PREPARO EM BETONEIRA 400L. </t>
  </si>
  <si>
    <t>3.6</t>
  </si>
  <si>
    <t>8.12</t>
  </si>
  <si>
    <t>8.13</t>
  </si>
  <si>
    <t>8.14</t>
  </si>
  <si>
    <t>8.15</t>
  </si>
  <si>
    <t>BATE MACA E CORRIMÃO DE PVC, LARGURA DE 20,00 CM. FIXADOS EM PAREDES DE ALVENARIA E GESSO ACARTONADO</t>
  </si>
  <si>
    <t>RODAPÉS DE PVC, ALTURA DE 7,0 CM, E ESPESSURA DE 1,5, CM, FORNECIMENTO E INSTALAÇÃO</t>
  </si>
  <si>
    <t xml:space="preserve">PISO TÁTIL DE CONCRETO, DIMENSÕES DE 25X25CM, ESPESSURA DE 2,0 CM.. </t>
  </si>
  <si>
    <t>KG</t>
  </si>
  <si>
    <t xml:space="preserve">CONTRAPISO EM ARGAMASSA TRAÇO 1:4 (CIM E AREIA), EM BETONEIRA 400 L, ESPESSURA 3 CM ÁREAS SECAS E 3 CM ÁREAS MOLHADAS, PARA EDIFICAÇÃO </t>
  </si>
  <si>
    <t>PORTÃO METÁLICO COM VENEZIANAS, ABRIR, 1 FOLHA. FORNECIMENTO E INSTALAÇÃO</t>
  </si>
  <si>
    <t>EXECUÇÃO DE CENTRAL DE GASES E VÁCUO</t>
  </si>
  <si>
    <r>
      <t xml:space="preserve">Objeto: </t>
    </r>
    <r>
      <rPr>
        <b/>
        <sz val="10"/>
        <color rgb="FF000000"/>
        <rFont val="Arial"/>
        <family val="2"/>
      </rPr>
      <t xml:space="preserve"> ADEQUAÇÃO PRÉDIO PARA IMPLANTAÇÃO DO PRONTO ATENDIMENTO MUNICIPAL - CONCLUSÃO FASE 02</t>
    </r>
  </si>
  <si>
    <t>EXECUÇÃO ABRIGO METÁLICO NA LATERAL EXTERNA (FARMÁCIA)</t>
  </si>
  <si>
    <t>SANTO ANTÔNIO DAS MISSÕES-RS, 29 DE MAIO DE 2023.</t>
  </si>
  <si>
    <t>REMOÇÃO DE JANELA METÁLICA (FARMÁCIA)</t>
  </si>
  <si>
    <t>PAREDES DIVISÓRIAS DE GESSO ACARTONADO, COM DUAS FACES SIMPLES, C/ESTRUTURA METÁLICA. FORNECIMENTO E INSTALAÇÃO (BANHEIROS PACIENTES)</t>
  </si>
  <si>
    <t>PORTA INTERNA COMPLETA, PARA PINTURA, TIPO SEMI-ÔCA 1,10X2,10(C/MARCO, DOBRADIÇAS E GUAR.)- FORNECIMENTO E INSTALAÇÃO (SALA CURATIVOS)</t>
  </si>
  <si>
    <t>PORTA INTERNA COMPLETA, PARA PINTURA, COM VISOR, TIPO SEMI-ÔCA 1,10X2,10(C/MARCO, DOBRADIÇAS E GUAR.)- FORNECIMENTO E INSTALAÇÃO (SALAS OBSERVAÇÃO)</t>
  </si>
  <si>
    <t>JANELA DE AÇO, TIPO MAXIM-AR, C /VIDRO TEMPERADO 8MM - FORNECIMENTO E INSTALAÇÃO (SALA UTILIDADES)</t>
  </si>
  <si>
    <t>JANELA ALUMÍNIO, DO TIPO DE CORRER, COM GRADE EXTERNA DE CORRER, VIDRO TEMPERADO 8MM. FORNECIMENTO E INSTALAÇÃO (FARMÁCIA)</t>
  </si>
  <si>
    <t>2.2</t>
  </si>
  <si>
    <t>2.7</t>
  </si>
  <si>
    <t>2.10</t>
  </si>
  <si>
    <t>COLOCAÇÃO DOBRADICAS TIPO VAI-E-VEM EM ACO/FERRO, TAMANHO 3'', GALVANIZADO, COM PARAFUSOS - FORNECIMENTO E COLOCAÇÃO (PORTA INTERNA SALA EMERGÊNCIA)</t>
  </si>
  <si>
    <t>REPOSIÇÃO PISO CERÂMICO COM PLACAS TIPO ESMALTADA EXTRA DE DIMENSÕES 35X35 CM APLICADA EM AMBIENTES DE ÁREA MENOR QUE 5 M2. FORNECIMENTO E COLOCAÇÃO (BANHEIROS OBSERVAÇÃO, SALA DE DESINFECÇÃO QUÍMICA E PONTOS COM PISO FALTANDO OU DANIFICADO)</t>
  </si>
  <si>
    <t>REVESTIMENTO CERÂMICO 50X50CM, S/REBOCO, ASSENTADO COM ARGAMASSA COLANTE. FORNECIMENTO E INSTALAÇÃO (BANHEIROS OBSERVAÇÃO E SALA DESINFECÇÃO QUÍMICA)</t>
  </si>
  <si>
    <t>COLCHÃO DE PÓ DE PEDRA, N. 0, OU PEDRISCO (4,8 A 9,5 MM) POSTO PEDREIRA/FORNECEDOR, SEM FRETE (E=8,0 CM)</t>
  </si>
  <si>
    <t>REJUNTE DE PÓ DE PEDRA, N. 0, OU PEDRISCO (4,8 A 9,5 MM) POSTO PEDREIRA/FORNECEDOR, SEM FRETE (E=3,0 CM)</t>
  </si>
  <si>
    <t xml:space="preserve">TRANSPORTE PÓ E PEDRA, COM CAMINHÃO BASCULANTE DE 10 M³, EM VIA URBANA PAVIMENTADA, DMT ATÉ 30 KM (UNIDADE: TXKM). </t>
  </si>
  <si>
    <t>TXKM</t>
  </si>
  <si>
    <t xml:space="preserve">EXECUÇÃO DE PAVIMENTO EM PISO INTERTRAVADO, COM BLOCO RETANGULAR DE 20 X 10 CM, ESPESSURA 8 CM. </t>
  </si>
  <si>
    <t>3.7</t>
  </si>
  <si>
    <t>3.8</t>
  </si>
  <si>
    <t>3.9</t>
  </si>
  <si>
    <t>4.1</t>
  </si>
  <si>
    <t>PORTA INTERNA COMPLETA, PARA PINTURA, TIPO SEMI-ÔCA 0,80X2,10(C/MARCO, DOBRADIÇAS E GUAR.)- FORNECIMENTO E INSTALAÇÃO</t>
  </si>
  <si>
    <t>FABRICAÇÃO, MOTAGEM E DESMONTAGEM DE FORMAS PARA VIGAS DE RESPALDO, E PILARES EM MADEIRA SERRADA</t>
  </si>
  <si>
    <t>ARMAÇÃO DE VIGAS DE RESPALDO, PILARES</t>
  </si>
  <si>
    <t>MASSA ÚNICA, PARA RECEBIMENTO DE PINTURA, EM ARGAMASSA TRAÇO 1:2:8, PREPARO MECÂNICO COM BETONEIRA 400L, APLICADA MANUALMENTE EM FACES INTERNAS E EXTERNAS DE PAREDES, ESPESSURA DE 10MM. (NOS LOCAIS DE ARREMATES ESQUADRIAS)</t>
  </si>
  <si>
    <t>EMASSAMENTO INTERNO MASSA ACRÍLICA PAREDES GESSO ACARTONADO (NOVAS)</t>
  </si>
  <si>
    <t>7.1</t>
  </si>
  <si>
    <t>7.2</t>
  </si>
  <si>
    <t xml:space="preserve">BARRA DE APOIO RETA, EM ACO INOX POLIDO, COMPRIMENTO 60CM, DIAMETRO MINIMO 3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</si>
  <si>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REMOÇÃO DE BALCÃO GRANITO, PARA REAPROVEITAMENTO</t>
  </si>
  <si>
    <t xml:space="preserve">COLOCAÇÃO BANCADA DE GRANITO CINZA - INSTALAÇÃO. </t>
  </si>
  <si>
    <t>6.6</t>
  </si>
  <si>
    <t>PINTURA EPOXI BANHEIROS - 2 DEMÃOS (TRIAGEM, INALAÇÃO, POSTO ENFERMAGEM, SALA EMERGÊNCIA E SALA SUTURAS E CURATIVOS)</t>
  </si>
  <si>
    <t>5.13</t>
  </si>
  <si>
    <t xml:space="preserve">VASO SANITÁRIO SIFONADO COM CAIXA ACOPLADA LOUÇA BRANCA - PADRÃO MÉDIO, INCLUSO ENGATE FLEXÍVEL EM METAL CROMADO, 1/2  X 40CM - FORNECIMENTO E INSTALAÇÃO. </t>
  </si>
  <si>
    <t>3.10</t>
  </si>
  <si>
    <t xml:space="preserve">ALVENARIA DE VEDAÇÃO DE BLOCOS CERÂMICOS MACIÇOS DE 5X10X20CM (ESPESSURA 10CM) E ARGAMASSA DE ASSENTAMENTO COM PREPARO EM BETONEIRA.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</si>
</sst>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#,##0;#,##0"/>
  </numFmts>
  <fonts count="2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sz val="7"/>
      <color rgb="FF211F1D"/>
      <name val="Arial"/>
      <family val="2"/>
    </font>
    <font>
      <sz val="9"/>
      <color rgb="FF000000"/>
      <name val="Cambria"/>
      <family val="1"/>
    </font>
    <font>
      <b/>
      <sz val="16"/>
      <color rgb="FF000000"/>
      <name val="Arial"/>
      <family val="2"/>
    </font>
    <font>
      <sz val="7"/>
      <color rgb="FF080707"/>
      <name val="Arial"/>
      <family val="2"/>
    </font>
    <font>
      <b/>
      <sz val="10"/>
      <color rgb="FF000000"/>
      <name val="Times New Roman"/>
      <family val="1"/>
    </font>
    <font>
      <sz val="14"/>
      <color indexed="81"/>
      <name val="Tahoma"/>
      <family val="2"/>
    </font>
    <font>
      <sz val="8"/>
      <color indexed="81"/>
      <name val="Tahoma"/>
      <family val="2"/>
    </font>
    <font>
      <sz val="7"/>
      <name val="Arial"/>
      <family val="2"/>
    </font>
    <font>
      <sz val="7"/>
      <color rgb="FF000000"/>
      <name val="Calibri"/>
      <family val="2"/>
    </font>
    <font>
      <sz val="8.4"/>
      <color rgb="FF00000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4" fontId="16" fillId="0" borderId="6" xfId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/>
    </xf>
    <xf numFmtId="2" fontId="16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10" fontId="8" fillId="0" borderId="9" xfId="0" applyNumberFormat="1" applyFont="1" applyFill="1" applyBorder="1" applyAlignment="1">
      <alignment horizontal="center" vertical="top"/>
    </xf>
    <xf numFmtId="164" fontId="16" fillId="0" borderId="1" xfId="0" applyNumberFormat="1" applyFont="1" applyFill="1" applyBorder="1" applyAlignment="1">
      <alignment horizontal="center" vertical="center" wrapText="1"/>
    </xf>
    <xf numFmtId="44" fontId="16" fillId="0" borderId="1" xfId="1" applyFont="1" applyFill="1" applyBorder="1" applyAlignment="1">
      <alignment horizontal="left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9" fontId="20" fillId="0" borderId="0" xfId="0" applyNumberFormat="1" applyFont="1" applyFill="1" applyBorder="1" applyAlignment="1">
      <alignment horizontal="left" vertical="top"/>
    </xf>
    <xf numFmtId="0" fontId="23" fillId="0" borderId="0" xfId="0" applyFont="1" applyAlignment="1">
      <alignment wrapText="1"/>
    </xf>
    <xf numFmtId="44" fontId="23" fillId="0" borderId="0" xfId="0" applyNumberFormat="1" applyFont="1" applyAlignment="1">
      <alignment horizontal="right"/>
    </xf>
    <xf numFmtId="0" fontId="23" fillId="0" borderId="6" xfId="0" applyFont="1" applyBorder="1" applyAlignment="1">
      <alignment horizontal="center"/>
    </xf>
    <xf numFmtId="2" fontId="23" fillId="0" borderId="6" xfId="0" applyNumberFormat="1" applyFont="1" applyBorder="1" applyAlignment="1">
      <alignment horizontal="center"/>
    </xf>
    <xf numFmtId="2" fontId="23" fillId="0" borderId="0" xfId="0" applyNumberFormat="1" applyFont="1" applyAlignment="1">
      <alignment horizontal="center"/>
    </xf>
    <xf numFmtId="0" fontId="26" fillId="0" borderId="0" xfId="0" applyFont="1" applyAlignment="1">
      <alignment wrapText="1"/>
    </xf>
    <xf numFmtId="44" fontId="13" fillId="0" borderId="14" xfId="0" applyNumberFormat="1" applyFont="1" applyBorder="1" applyAlignment="1"/>
    <xf numFmtId="44" fontId="16" fillId="0" borderId="2" xfId="1" applyFont="1" applyFill="1" applyBorder="1" applyAlignment="1">
      <alignment horizontal="left" vertical="center" wrapText="1"/>
    </xf>
    <xf numFmtId="44" fontId="16" fillId="0" borderId="3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44" fontId="8" fillId="2" borderId="2" xfId="1" applyFont="1" applyFill="1" applyBorder="1" applyAlignment="1">
      <alignment horizontal="left" vertical="top" wrapText="1"/>
    </xf>
    <xf numFmtId="44" fontId="8" fillId="2" borderId="3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97"/>
  <sheetViews>
    <sheetView tabSelected="1" zoomScale="120" zoomScaleNormal="120" zoomScalePageLayoutView="110" workbookViewId="0">
      <selection activeCell="G86" sqref="G86"/>
    </sheetView>
  </sheetViews>
  <sheetFormatPr defaultColWidth="9.33203125" defaultRowHeight="12.75" x14ac:dyDescent="0.2"/>
  <cols>
    <col min="1" max="1" width="6" customWidth="1"/>
    <col min="2" max="2" width="59.83203125" customWidth="1"/>
    <col min="3" max="3" width="11.6640625" customWidth="1"/>
    <col min="4" max="4" width="9" customWidth="1"/>
    <col min="5" max="5" width="14.1640625" customWidth="1"/>
    <col min="6" max="6" width="15.1640625" customWidth="1"/>
    <col min="7" max="7" width="5.83203125" customWidth="1"/>
    <col min="8" max="8" width="10.83203125" customWidth="1"/>
    <col min="9" max="9" width="4.6640625" customWidth="1"/>
  </cols>
  <sheetData>
    <row r="3" spans="1:8" ht="33.75" customHeight="1" x14ac:dyDescent="0.2">
      <c r="A3" s="57"/>
      <c r="B3" s="57"/>
      <c r="C3" s="57"/>
      <c r="D3" s="57"/>
      <c r="E3" s="57"/>
      <c r="F3" s="57"/>
      <c r="G3" s="57"/>
      <c r="H3" s="58"/>
    </row>
    <row r="4" spans="1:8" x14ac:dyDescent="0.2">
      <c r="A4" s="11" t="s">
        <v>126</v>
      </c>
      <c r="B4" s="9"/>
      <c r="C4" s="9"/>
      <c r="D4" s="9"/>
      <c r="E4" s="9"/>
      <c r="F4" s="10"/>
      <c r="G4" s="7"/>
      <c r="H4" s="8"/>
    </row>
    <row r="5" spans="1:8" x14ac:dyDescent="0.2">
      <c r="A5" s="5" t="s">
        <v>31</v>
      </c>
      <c r="B5" s="6"/>
      <c r="C5" s="6"/>
      <c r="D5" s="6"/>
      <c r="E5" s="6"/>
      <c r="F5" s="6"/>
      <c r="G5" s="7"/>
      <c r="H5" s="8"/>
    </row>
    <row r="6" spans="1:8" x14ac:dyDescent="0.2">
      <c r="A6" s="5" t="s">
        <v>32</v>
      </c>
      <c r="B6" s="6"/>
      <c r="C6" s="6"/>
      <c r="D6" s="6"/>
      <c r="E6" s="6"/>
      <c r="F6" s="6"/>
      <c r="G6" s="7"/>
      <c r="H6" s="8"/>
    </row>
    <row r="7" spans="1:8" x14ac:dyDescent="0.2">
      <c r="A7" s="5" t="s">
        <v>33</v>
      </c>
      <c r="B7" s="6"/>
      <c r="C7" s="6"/>
      <c r="D7" s="6"/>
      <c r="E7" s="6"/>
      <c r="F7" s="6"/>
      <c r="G7" s="7"/>
      <c r="H7" s="8"/>
    </row>
    <row r="8" spans="1:8" x14ac:dyDescent="0.2">
      <c r="A8" s="9"/>
      <c r="B8" s="9"/>
      <c r="C8" s="1"/>
      <c r="D8" s="1"/>
      <c r="E8" s="1"/>
      <c r="F8" s="41" t="s">
        <v>61</v>
      </c>
      <c r="G8" s="42">
        <v>0.3</v>
      </c>
      <c r="H8" s="36"/>
    </row>
    <row r="9" spans="1:8" ht="24" customHeight="1" x14ac:dyDescent="0.2">
      <c r="A9" s="12" t="s">
        <v>4</v>
      </c>
      <c r="B9" s="12" t="s">
        <v>5</v>
      </c>
      <c r="C9" s="12" t="s">
        <v>6</v>
      </c>
      <c r="D9" s="30" t="s">
        <v>14</v>
      </c>
      <c r="E9" s="13" t="s">
        <v>2</v>
      </c>
      <c r="F9" s="40" t="s">
        <v>62</v>
      </c>
      <c r="G9" s="59" t="s">
        <v>63</v>
      </c>
      <c r="H9" s="60"/>
    </row>
    <row r="10" spans="1:8" ht="12.75" customHeight="1" x14ac:dyDescent="0.2">
      <c r="A10" s="15" t="s">
        <v>12</v>
      </c>
      <c r="B10" s="16" t="s">
        <v>7</v>
      </c>
      <c r="C10" s="17"/>
      <c r="D10" s="14"/>
      <c r="E10" s="14"/>
      <c r="F10" s="14"/>
      <c r="G10" s="53">
        <f>SUM(G11:G12)</f>
        <v>372.762</v>
      </c>
      <c r="H10" s="54"/>
    </row>
    <row r="11" spans="1:8" ht="14.25" customHeight="1" x14ac:dyDescent="0.2">
      <c r="A11" s="37" t="s">
        <v>0</v>
      </c>
      <c r="B11" s="35" t="s">
        <v>158</v>
      </c>
      <c r="C11" s="31">
        <v>3</v>
      </c>
      <c r="D11" s="33" t="s">
        <v>9</v>
      </c>
      <c r="E11" s="38">
        <v>68.58</v>
      </c>
      <c r="F11" s="38">
        <f>E11*G8+E11</f>
        <v>89.153999999999996</v>
      </c>
      <c r="G11" s="50">
        <f t="shared" ref="G11:G12" si="0">F11*C11</f>
        <v>267.46199999999999</v>
      </c>
      <c r="H11" s="51"/>
    </row>
    <row r="12" spans="1:8" ht="12.75" customHeight="1" x14ac:dyDescent="0.2">
      <c r="A12" s="37" t="s">
        <v>1</v>
      </c>
      <c r="B12" s="24" t="s">
        <v>129</v>
      </c>
      <c r="C12" s="31">
        <v>1.8</v>
      </c>
      <c r="D12" s="33" t="s">
        <v>10</v>
      </c>
      <c r="E12" s="38">
        <v>45</v>
      </c>
      <c r="F12" s="38">
        <f>E12*G8+E12</f>
        <v>58.5</v>
      </c>
      <c r="G12" s="50">
        <f t="shared" si="0"/>
        <v>105.3</v>
      </c>
      <c r="H12" s="51"/>
    </row>
    <row r="13" spans="1:8" ht="11.25" customHeight="1" x14ac:dyDescent="0.2">
      <c r="A13" s="15" t="s">
        <v>13</v>
      </c>
      <c r="B13" s="25" t="s">
        <v>76</v>
      </c>
      <c r="C13" s="17"/>
      <c r="D13" s="14"/>
      <c r="E13" s="14"/>
      <c r="F13" s="14"/>
      <c r="G13" s="53">
        <f>SUM(G14:G23)</f>
        <v>24075.103780000001</v>
      </c>
      <c r="H13" s="54"/>
    </row>
    <row r="14" spans="1:8" ht="18" customHeight="1" x14ac:dyDescent="0.2">
      <c r="A14" s="37" t="s">
        <v>15</v>
      </c>
      <c r="B14" s="35" t="s">
        <v>130</v>
      </c>
      <c r="C14" s="31">
        <v>24.45</v>
      </c>
      <c r="D14" s="31" t="s">
        <v>10</v>
      </c>
      <c r="E14" s="38">
        <v>124.38</v>
      </c>
      <c r="F14" s="38">
        <f>E14*G8+E14</f>
        <v>161.69399999999999</v>
      </c>
      <c r="G14" s="50">
        <f t="shared" ref="G14:G23" si="1">F14*C14</f>
        <v>3953.4182999999998</v>
      </c>
      <c r="H14" s="51"/>
    </row>
    <row r="15" spans="1:8" ht="19.5" customHeight="1" x14ac:dyDescent="0.2">
      <c r="A15" s="37" t="s">
        <v>135</v>
      </c>
      <c r="B15" s="35" t="s">
        <v>150</v>
      </c>
      <c r="C15" s="31">
        <v>2</v>
      </c>
      <c r="D15" s="31" t="s">
        <v>29</v>
      </c>
      <c r="E15" s="38">
        <v>540.28</v>
      </c>
      <c r="F15" s="38">
        <f>E15*G8+E15</f>
        <v>702.36399999999992</v>
      </c>
      <c r="G15" s="50">
        <f t="shared" ref="G15:G16" si="2">F15*C15</f>
        <v>1404.7279999999998</v>
      </c>
      <c r="H15" s="51"/>
    </row>
    <row r="16" spans="1:8" ht="19.5" customHeight="1" x14ac:dyDescent="0.2">
      <c r="A16" s="37" t="s">
        <v>34</v>
      </c>
      <c r="B16" s="35" t="s">
        <v>131</v>
      </c>
      <c r="C16" s="31">
        <v>1</v>
      </c>
      <c r="D16" s="31" t="s">
        <v>29</v>
      </c>
      <c r="E16" s="38">
        <v>648.34</v>
      </c>
      <c r="F16" s="38">
        <f>E16*G8+E16</f>
        <v>842.8420000000001</v>
      </c>
      <c r="G16" s="50">
        <f t="shared" si="2"/>
        <v>842.8420000000001</v>
      </c>
      <c r="H16" s="51"/>
    </row>
    <row r="17" spans="1:9" ht="19.5" customHeight="1" x14ac:dyDescent="0.2">
      <c r="A17" s="37" t="s">
        <v>16</v>
      </c>
      <c r="B17" s="35" t="s">
        <v>132</v>
      </c>
      <c r="C17" s="31">
        <v>2</v>
      </c>
      <c r="D17" s="31" t="s">
        <v>29</v>
      </c>
      <c r="E17" s="38">
        <v>648.34</v>
      </c>
      <c r="F17" s="38">
        <f>E17*G8+E17</f>
        <v>842.8420000000001</v>
      </c>
      <c r="G17" s="50">
        <f t="shared" ref="G17" si="3">F17*C17</f>
        <v>1685.6840000000002</v>
      </c>
      <c r="H17" s="51"/>
    </row>
    <row r="18" spans="1:9" ht="18" customHeight="1" x14ac:dyDescent="0.15">
      <c r="A18" s="37" t="s">
        <v>17</v>
      </c>
      <c r="B18" s="43" t="s">
        <v>68</v>
      </c>
      <c r="C18" s="31">
        <v>5</v>
      </c>
      <c r="D18" s="33" t="s">
        <v>37</v>
      </c>
      <c r="E18" s="44">
        <v>150.62</v>
      </c>
      <c r="F18" s="38">
        <f>E18*G8+E18</f>
        <v>195.80600000000001</v>
      </c>
      <c r="G18" s="50">
        <f t="shared" ref="G18:G20" si="4">F18*C18</f>
        <v>979.03000000000009</v>
      </c>
      <c r="H18" s="51"/>
    </row>
    <row r="19" spans="1:9" ht="19.5" customHeight="1" x14ac:dyDescent="0.2">
      <c r="A19" s="37" t="s">
        <v>18</v>
      </c>
      <c r="B19" s="35" t="s">
        <v>133</v>
      </c>
      <c r="C19" s="31">
        <v>1.8</v>
      </c>
      <c r="D19" s="31" t="s">
        <v>10</v>
      </c>
      <c r="E19" s="38">
        <v>775.39</v>
      </c>
      <c r="F19" s="38">
        <f>E19*G8+E19</f>
        <v>1008.0069999999999</v>
      </c>
      <c r="G19" s="50">
        <f t="shared" si="4"/>
        <v>1814.4125999999999</v>
      </c>
      <c r="H19" s="51"/>
    </row>
    <row r="20" spans="1:9" ht="20.25" customHeight="1" x14ac:dyDescent="0.2">
      <c r="A20" s="37" t="s">
        <v>136</v>
      </c>
      <c r="B20" s="35" t="s">
        <v>134</v>
      </c>
      <c r="C20" s="31">
        <v>2.76</v>
      </c>
      <c r="D20" s="31" t="s">
        <v>10</v>
      </c>
      <c r="E20" s="38">
        <v>732.26</v>
      </c>
      <c r="F20" s="38">
        <f>E20*G8+E20</f>
        <v>951.93799999999999</v>
      </c>
      <c r="G20" s="50">
        <f t="shared" si="4"/>
        <v>2627.3488799999996</v>
      </c>
      <c r="H20" s="51"/>
    </row>
    <row r="21" spans="1:9" ht="20.25" customHeight="1" x14ac:dyDescent="0.2">
      <c r="A21" s="37" t="s">
        <v>47</v>
      </c>
      <c r="B21" s="35" t="s">
        <v>119</v>
      </c>
      <c r="C21" s="31">
        <v>23.1</v>
      </c>
      <c r="D21" s="31" t="s">
        <v>9</v>
      </c>
      <c r="E21" s="38">
        <v>116</v>
      </c>
      <c r="F21" s="38">
        <f>E21*G8+E21</f>
        <v>150.80000000000001</v>
      </c>
      <c r="G21" s="50">
        <f t="shared" ref="G21:G22" si="5">F21*C21</f>
        <v>3483.4800000000005</v>
      </c>
      <c r="H21" s="51"/>
    </row>
    <row r="22" spans="1:9" ht="20.25" customHeight="1" x14ac:dyDescent="0.2">
      <c r="A22" s="37" t="s">
        <v>99</v>
      </c>
      <c r="B22" s="35" t="s">
        <v>105</v>
      </c>
      <c r="C22" s="31">
        <v>34</v>
      </c>
      <c r="D22" s="31" t="s">
        <v>10</v>
      </c>
      <c r="E22" s="38">
        <v>148</v>
      </c>
      <c r="F22" s="38">
        <f>E22*G8+E22</f>
        <v>192.4</v>
      </c>
      <c r="G22" s="50">
        <f t="shared" si="5"/>
        <v>6541.6</v>
      </c>
      <c r="H22" s="51"/>
    </row>
    <row r="23" spans="1:9" ht="33.75" customHeight="1" x14ac:dyDescent="0.2">
      <c r="A23" s="37" t="s">
        <v>137</v>
      </c>
      <c r="B23" s="48" t="s">
        <v>138</v>
      </c>
      <c r="C23" s="31">
        <v>4</v>
      </c>
      <c r="D23" s="31" t="s">
        <v>37</v>
      </c>
      <c r="E23" s="38">
        <v>142.80000000000001</v>
      </c>
      <c r="F23" s="38">
        <f>E23*G8+E23</f>
        <v>185.64000000000001</v>
      </c>
      <c r="G23" s="50">
        <f t="shared" si="1"/>
        <v>742.56000000000006</v>
      </c>
      <c r="H23" s="51"/>
    </row>
    <row r="24" spans="1:9" ht="11.25" customHeight="1" x14ac:dyDescent="0.2">
      <c r="A24" s="15" t="s">
        <v>19</v>
      </c>
      <c r="B24" s="27" t="s">
        <v>71</v>
      </c>
      <c r="C24" s="17"/>
      <c r="D24" s="28"/>
      <c r="E24" s="14"/>
      <c r="F24" s="14"/>
      <c r="G24" s="53">
        <f>SUM(G25:G34)</f>
        <v>43130.061000000002</v>
      </c>
      <c r="H24" s="54"/>
    </row>
    <row r="25" spans="1:9" ht="39" customHeight="1" x14ac:dyDescent="0.15">
      <c r="A25" s="45" t="s">
        <v>64</v>
      </c>
      <c r="B25" s="43" t="s">
        <v>139</v>
      </c>
      <c r="C25" s="46">
        <v>30</v>
      </c>
      <c r="D25" s="46" t="s">
        <v>10</v>
      </c>
      <c r="E25" s="38">
        <v>56.84</v>
      </c>
      <c r="F25" s="38">
        <f>E25*G8+E25</f>
        <v>73.891999999999996</v>
      </c>
      <c r="G25" s="50">
        <f>F25*C25</f>
        <v>2216.7599999999998</v>
      </c>
      <c r="H25" s="51"/>
      <c r="I25" s="26"/>
    </row>
    <row r="26" spans="1:9" ht="27.75" customHeight="1" x14ac:dyDescent="0.2">
      <c r="A26" s="39" t="s">
        <v>21</v>
      </c>
      <c r="B26" s="35" t="s">
        <v>140</v>
      </c>
      <c r="C26" s="31">
        <v>64.900000000000006</v>
      </c>
      <c r="D26" s="33" t="s">
        <v>10</v>
      </c>
      <c r="E26" s="29">
        <v>66.8</v>
      </c>
      <c r="F26" s="38">
        <f>E26*G8+E26</f>
        <v>86.84</v>
      </c>
      <c r="G26" s="50">
        <f t="shared" ref="G26:G27" si="6">F26*C26</f>
        <v>5635.9160000000011</v>
      </c>
      <c r="H26" s="51"/>
      <c r="I26" s="26"/>
    </row>
    <row r="27" spans="1:9" ht="44.25" customHeight="1" x14ac:dyDescent="0.2">
      <c r="A27" s="39" t="s">
        <v>48</v>
      </c>
      <c r="B27" s="48" t="s">
        <v>153</v>
      </c>
      <c r="C27" s="31">
        <v>35</v>
      </c>
      <c r="D27" s="33" t="s">
        <v>10</v>
      </c>
      <c r="E27" s="29">
        <v>20.75</v>
      </c>
      <c r="F27" s="38">
        <f>E27*G8+E27</f>
        <v>26.975000000000001</v>
      </c>
      <c r="G27" s="50">
        <f t="shared" si="6"/>
        <v>944.125</v>
      </c>
      <c r="H27" s="51"/>
      <c r="I27" s="26"/>
    </row>
    <row r="28" spans="1:9" ht="18.75" customHeight="1" x14ac:dyDescent="0.15">
      <c r="A28" s="39" t="s">
        <v>95</v>
      </c>
      <c r="B28" s="43" t="s">
        <v>120</v>
      </c>
      <c r="C28" s="31">
        <v>320</v>
      </c>
      <c r="D28" s="33" t="s">
        <v>9</v>
      </c>
      <c r="E28" s="38">
        <v>34.200000000000003</v>
      </c>
      <c r="F28" s="38">
        <f>E28*G8+E28</f>
        <v>44.46</v>
      </c>
      <c r="G28" s="50">
        <f>F28*C28</f>
        <v>14227.2</v>
      </c>
      <c r="H28" s="51"/>
      <c r="I28" s="26"/>
    </row>
    <row r="29" spans="1:9" ht="13.5" customHeight="1" x14ac:dyDescent="0.15">
      <c r="A29" s="39" t="s">
        <v>98</v>
      </c>
      <c r="B29" s="43" t="s">
        <v>121</v>
      </c>
      <c r="C29" s="31">
        <v>70</v>
      </c>
      <c r="D29" s="33" t="s">
        <v>9</v>
      </c>
      <c r="E29" s="38">
        <v>31.5</v>
      </c>
      <c r="F29" s="38">
        <f>E29*G8+E29</f>
        <v>40.950000000000003</v>
      </c>
      <c r="G29" s="50">
        <f>F29*C29</f>
        <v>2866.5</v>
      </c>
      <c r="H29" s="51"/>
      <c r="I29" s="26"/>
    </row>
    <row r="30" spans="1:9" ht="24" customHeight="1" x14ac:dyDescent="0.2">
      <c r="A30" s="39" t="s">
        <v>114</v>
      </c>
      <c r="B30" s="48" t="s">
        <v>141</v>
      </c>
      <c r="C30" s="31">
        <v>14.4</v>
      </c>
      <c r="D30" s="31" t="s">
        <v>11</v>
      </c>
      <c r="E30" s="49">
        <v>80.599999999999994</v>
      </c>
      <c r="F30" s="38">
        <f>E30*G8+E30</f>
        <v>104.77999999999999</v>
      </c>
      <c r="G30" s="50">
        <f t="shared" ref="G30:G32" si="7">F30*C30</f>
        <v>1508.8319999999999</v>
      </c>
      <c r="H30" s="51"/>
      <c r="I30" s="26"/>
    </row>
    <row r="31" spans="1:9" ht="22.5" customHeight="1" x14ac:dyDescent="0.2">
      <c r="A31" s="39" t="s">
        <v>146</v>
      </c>
      <c r="B31" s="48" t="s">
        <v>145</v>
      </c>
      <c r="C31" s="31">
        <v>120</v>
      </c>
      <c r="D31" s="31" t="s">
        <v>10</v>
      </c>
      <c r="E31" s="38">
        <v>68.98</v>
      </c>
      <c r="F31" s="38">
        <f>E31*G8+E31</f>
        <v>89.674000000000007</v>
      </c>
      <c r="G31" s="50">
        <f t="shared" si="7"/>
        <v>10760.880000000001</v>
      </c>
      <c r="H31" s="51"/>
      <c r="I31" s="26"/>
    </row>
    <row r="32" spans="1:9" ht="22.5" customHeight="1" x14ac:dyDescent="0.2">
      <c r="A32" s="39" t="s">
        <v>147</v>
      </c>
      <c r="B32" s="48" t="s">
        <v>142</v>
      </c>
      <c r="C32" s="31">
        <v>3.6</v>
      </c>
      <c r="D32" s="31" t="s">
        <v>11</v>
      </c>
      <c r="E32" s="49">
        <v>80.599999999999994</v>
      </c>
      <c r="F32" s="38">
        <f>E32*G8+E32</f>
        <v>104.77999999999999</v>
      </c>
      <c r="G32" s="50">
        <f t="shared" si="7"/>
        <v>377.20799999999997</v>
      </c>
      <c r="H32" s="51"/>
      <c r="I32" s="26"/>
    </row>
    <row r="33" spans="1:9" ht="22.5" customHeight="1" x14ac:dyDescent="0.2">
      <c r="A33" s="39" t="s">
        <v>148</v>
      </c>
      <c r="B33" s="48" t="s">
        <v>143</v>
      </c>
      <c r="C33" s="31">
        <v>540</v>
      </c>
      <c r="D33" s="31" t="s">
        <v>144</v>
      </c>
      <c r="E33" s="49">
        <v>1.54</v>
      </c>
      <c r="F33" s="38">
        <f>E33*G8+E33</f>
        <v>2.0019999999999998</v>
      </c>
      <c r="G33" s="50">
        <f>F33*C33</f>
        <v>1081.08</v>
      </c>
      <c r="H33" s="51"/>
      <c r="I33" s="26"/>
    </row>
    <row r="34" spans="1:9" ht="34.5" customHeight="1" x14ac:dyDescent="0.2">
      <c r="A34" s="39" t="s">
        <v>164</v>
      </c>
      <c r="B34" s="48" t="s">
        <v>165</v>
      </c>
      <c r="C34" s="31">
        <v>20</v>
      </c>
      <c r="D34" s="31" t="s">
        <v>10</v>
      </c>
      <c r="E34" s="49">
        <v>135.06</v>
      </c>
      <c r="F34" s="38">
        <f>E34*G8+E34</f>
        <v>175.578</v>
      </c>
      <c r="G34" s="50">
        <f>F34*C34</f>
        <v>3511.56</v>
      </c>
      <c r="H34" s="51"/>
      <c r="I34" s="26"/>
    </row>
    <row r="35" spans="1:9" ht="18.75" customHeight="1" x14ac:dyDescent="0.2">
      <c r="A35" s="15" t="s">
        <v>20</v>
      </c>
      <c r="B35" s="27" t="s">
        <v>127</v>
      </c>
      <c r="C35" s="17"/>
      <c r="D35" s="34"/>
      <c r="E35" s="14"/>
      <c r="F35" s="14"/>
      <c r="G35" s="53">
        <f>SUM(G36:G38)</f>
        <v>1162.57024</v>
      </c>
      <c r="H35" s="54"/>
    </row>
    <row r="36" spans="1:9" ht="20.25" customHeight="1" x14ac:dyDescent="0.15">
      <c r="A36" s="39" t="s">
        <v>149</v>
      </c>
      <c r="B36" s="43" t="s">
        <v>70</v>
      </c>
      <c r="C36" s="47">
        <v>2</v>
      </c>
      <c r="D36" s="46" t="s">
        <v>37</v>
      </c>
      <c r="E36" s="29">
        <v>172.07</v>
      </c>
      <c r="F36" s="38">
        <f>E36*G8+E36</f>
        <v>223.69099999999997</v>
      </c>
      <c r="G36" s="50">
        <f t="shared" ref="G36:G38" si="8">F36*C36</f>
        <v>447.38199999999995</v>
      </c>
      <c r="H36" s="51"/>
    </row>
    <row r="37" spans="1:9" ht="27.75" customHeight="1" x14ac:dyDescent="0.15">
      <c r="A37" s="39" t="s">
        <v>43</v>
      </c>
      <c r="B37" s="43" t="s">
        <v>65</v>
      </c>
      <c r="C37" s="46">
        <v>3.75</v>
      </c>
      <c r="D37" s="46" t="s">
        <v>10</v>
      </c>
      <c r="E37" s="29">
        <v>81.36</v>
      </c>
      <c r="F37" s="38">
        <f>E37*G8+E37</f>
        <v>105.768</v>
      </c>
      <c r="G37" s="50">
        <f t="shared" si="8"/>
        <v>396.63</v>
      </c>
      <c r="H37" s="51"/>
    </row>
    <row r="38" spans="1:9" ht="21.75" customHeight="1" x14ac:dyDescent="0.15">
      <c r="A38" s="39" t="s">
        <v>49</v>
      </c>
      <c r="B38" s="43" t="s">
        <v>66</v>
      </c>
      <c r="C38" s="47">
        <v>4.62</v>
      </c>
      <c r="D38" s="46" t="s">
        <v>10</v>
      </c>
      <c r="E38" s="29">
        <v>53.04</v>
      </c>
      <c r="F38" s="38">
        <f>E38*G8+E38</f>
        <v>68.951999999999998</v>
      </c>
      <c r="G38" s="50">
        <f t="shared" si="8"/>
        <v>318.55824000000001</v>
      </c>
      <c r="H38" s="51"/>
    </row>
    <row r="39" spans="1:9" ht="12.75" customHeight="1" x14ac:dyDescent="0.2">
      <c r="A39" s="15" t="s">
        <v>22</v>
      </c>
      <c r="B39" s="27" t="s">
        <v>56</v>
      </c>
      <c r="C39" s="17"/>
      <c r="D39" s="34"/>
      <c r="E39" s="14"/>
      <c r="F39" s="14"/>
      <c r="G39" s="53">
        <f>SUM(G40:G52)</f>
        <v>17758.624</v>
      </c>
      <c r="H39" s="54"/>
    </row>
    <row r="40" spans="1:9" ht="18" customHeight="1" x14ac:dyDescent="0.15">
      <c r="A40" s="39" t="s">
        <v>50</v>
      </c>
      <c r="B40" s="43" t="s">
        <v>78</v>
      </c>
      <c r="C40" s="31">
        <v>8</v>
      </c>
      <c r="D40" s="33" t="s">
        <v>9</v>
      </c>
      <c r="E40" s="29">
        <v>41.43</v>
      </c>
      <c r="F40" s="38">
        <f>E40*G8+E40</f>
        <v>53.859000000000002</v>
      </c>
      <c r="G40" s="50">
        <f t="shared" ref="G40" si="9">F40*C40</f>
        <v>430.87200000000001</v>
      </c>
      <c r="H40" s="51"/>
    </row>
    <row r="41" spans="1:9" ht="20.25" customHeight="1" x14ac:dyDescent="0.15">
      <c r="A41" s="39" t="s">
        <v>51</v>
      </c>
      <c r="B41" s="43" t="s">
        <v>77</v>
      </c>
      <c r="C41" s="31">
        <v>12</v>
      </c>
      <c r="D41" s="33" t="s">
        <v>9</v>
      </c>
      <c r="E41" s="29">
        <v>84.4</v>
      </c>
      <c r="F41" s="38">
        <f>E41*G8+E41</f>
        <v>109.72</v>
      </c>
      <c r="G41" s="50">
        <f t="shared" ref="G41:G48" si="10">F41*C41</f>
        <v>1316.6399999999999</v>
      </c>
      <c r="H41" s="51"/>
    </row>
    <row r="42" spans="1:9" ht="16.5" customHeight="1" x14ac:dyDescent="0.2">
      <c r="A42" s="39" t="s">
        <v>52</v>
      </c>
      <c r="B42" s="24" t="s">
        <v>44</v>
      </c>
      <c r="C42" s="31">
        <v>1</v>
      </c>
      <c r="D42" s="33" t="s">
        <v>37</v>
      </c>
      <c r="E42" s="29">
        <v>194.66</v>
      </c>
      <c r="F42" s="38">
        <f>E42*G8+E42</f>
        <v>253.05799999999999</v>
      </c>
      <c r="G42" s="50">
        <f t="shared" si="10"/>
        <v>253.05799999999999</v>
      </c>
      <c r="H42" s="51"/>
    </row>
    <row r="43" spans="1:9" ht="18.75" customHeight="1" x14ac:dyDescent="0.2">
      <c r="A43" s="39" t="s">
        <v>35</v>
      </c>
      <c r="B43" s="35" t="s">
        <v>79</v>
      </c>
      <c r="C43" s="31">
        <v>2</v>
      </c>
      <c r="D43" s="33" t="s">
        <v>29</v>
      </c>
      <c r="E43" s="29">
        <v>142</v>
      </c>
      <c r="F43" s="38">
        <f>E43*G8+E43</f>
        <v>184.6</v>
      </c>
      <c r="G43" s="50">
        <f t="shared" si="10"/>
        <v>369.2</v>
      </c>
      <c r="H43" s="51"/>
    </row>
    <row r="44" spans="1:9" ht="13.5" customHeight="1" x14ac:dyDescent="0.2">
      <c r="A44" s="39" t="s">
        <v>38</v>
      </c>
      <c r="B44" s="35" t="s">
        <v>67</v>
      </c>
      <c r="C44" s="31">
        <v>2</v>
      </c>
      <c r="D44" s="33" t="s">
        <v>37</v>
      </c>
      <c r="E44" s="29">
        <v>135</v>
      </c>
      <c r="F44" s="38">
        <f>E44*G8+E44</f>
        <v>175.5</v>
      </c>
      <c r="G44" s="50">
        <f t="shared" si="10"/>
        <v>351</v>
      </c>
      <c r="H44" s="51"/>
    </row>
    <row r="45" spans="1:9" ht="17.25" customHeight="1" x14ac:dyDescent="0.2">
      <c r="A45" s="39" t="s">
        <v>39</v>
      </c>
      <c r="B45" s="35" t="s">
        <v>96</v>
      </c>
      <c r="C45" s="31">
        <v>2</v>
      </c>
      <c r="D45" s="33" t="s">
        <v>29</v>
      </c>
      <c r="E45" s="29">
        <v>270.83999999999997</v>
      </c>
      <c r="F45" s="38">
        <f>E45*G8+E45</f>
        <v>352.09199999999998</v>
      </c>
      <c r="G45" s="50">
        <f t="shared" si="10"/>
        <v>704.18399999999997</v>
      </c>
      <c r="H45" s="51"/>
    </row>
    <row r="46" spans="1:9" ht="17.25" customHeight="1" x14ac:dyDescent="0.15">
      <c r="A46" s="39" t="s">
        <v>40</v>
      </c>
      <c r="B46" s="43" t="s">
        <v>159</v>
      </c>
      <c r="C46" s="31">
        <v>3</v>
      </c>
      <c r="D46" s="33" t="s">
        <v>37</v>
      </c>
      <c r="E46" s="29">
        <v>343.14</v>
      </c>
      <c r="F46" s="38">
        <f>E46*G8+E46</f>
        <v>446.08199999999999</v>
      </c>
      <c r="G46" s="50">
        <f t="shared" si="10"/>
        <v>1338.2460000000001</v>
      </c>
      <c r="H46" s="51"/>
    </row>
    <row r="47" spans="1:9" ht="18" customHeight="1" x14ac:dyDescent="0.15">
      <c r="A47" s="39" t="s">
        <v>41</v>
      </c>
      <c r="B47" s="43" t="s">
        <v>81</v>
      </c>
      <c r="C47" s="31">
        <v>8</v>
      </c>
      <c r="D47" s="33" t="s">
        <v>37</v>
      </c>
      <c r="E47" s="29">
        <v>265.13</v>
      </c>
      <c r="F47" s="38">
        <f>E47*G8+E47</f>
        <v>344.66899999999998</v>
      </c>
      <c r="G47" s="50">
        <f t="shared" si="10"/>
        <v>2757.3519999999999</v>
      </c>
      <c r="H47" s="51"/>
    </row>
    <row r="48" spans="1:9" ht="18" customHeight="1" x14ac:dyDescent="0.2">
      <c r="A48" s="39" t="s">
        <v>42</v>
      </c>
      <c r="B48" s="35" t="s">
        <v>101</v>
      </c>
      <c r="C48" s="31">
        <v>9</v>
      </c>
      <c r="D48" s="33" t="s">
        <v>37</v>
      </c>
      <c r="E48" s="29">
        <v>322.66000000000003</v>
      </c>
      <c r="F48" s="38">
        <f>E48*G8+E48</f>
        <v>419.45800000000003</v>
      </c>
      <c r="G48" s="50">
        <f t="shared" si="10"/>
        <v>3775.1220000000003</v>
      </c>
      <c r="H48" s="51"/>
    </row>
    <row r="49" spans="1:8" ht="27.75" customHeight="1" x14ac:dyDescent="0.15">
      <c r="A49" s="39" t="s">
        <v>53</v>
      </c>
      <c r="B49" s="43" t="s">
        <v>80</v>
      </c>
      <c r="C49" s="31">
        <v>1</v>
      </c>
      <c r="D49" s="33" t="s">
        <v>37</v>
      </c>
      <c r="E49" s="29">
        <v>625.44000000000005</v>
      </c>
      <c r="F49" s="38">
        <f>E49*G8+E49</f>
        <v>813.07200000000012</v>
      </c>
      <c r="G49" s="50">
        <f t="shared" ref="G49:G52" si="11">F49*C49</f>
        <v>813.07200000000012</v>
      </c>
      <c r="H49" s="51"/>
    </row>
    <row r="50" spans="1:8" ht="15" customHeight="1" x14ac:dyDescent="0.2">
      <c r="A50" s="39" t="s">
        <v>54</v>
      </c>
      <c r="B50" s="35" t="s">
        <v>59</v>
      </c>
      <c r="C50" s="31">
        <v>9</v>
      </c>
      <c r="D50" s="33" t="s">
        <v>37</v>
      </c>
      <c r="E50" s="29">
        <v>159.86000000000001</v>
      </c>
      <c r="F50" s="38">
        <f>E50*G8+E50</f>
        <v>207.81800000000001</v>
      </c>
      <c r="G50" s="50">
        <f t="shared" ref="G50:G51" si="12">F50*C50</f>
        <v>1870.3620000000001</v>
      </c>
      <c r="H50" s="51"/>
    </row>
    <row r="51" spans="1:8" ht="35.25" customHeight="1" x14ac:dyDescent="0.2">
      <c r="A51" s="39" t="s">
        <v>55</v>
      </c>
      <c r="B51" s="48" t="s">
        <v>163</v>
      </c>
      <c r="C51" s="31">
        <v>2</v>
      </c>
      <c r="D51" s="33" t="s">
        <v>37</v>
      </c>
      <c r="E51" s="29">
        <v>552.46</v>
      </c>
      <c r="F51" s="38">
        <f>E51*G8+E51</f>
        <v>718.19800000000009</v>
      </c>
      <c r="G51" s="50">
        <f t="shared" si="12"/>
        <v>1436.3960000000002</v>
      </c>
      <c r="H51" s="51"/>
    </row>
    <row r="52" spans="1:8" ht="22.5" customHeight="1" x14ac:dyDescent="0.2">
      <c r="A52" s="39" t="s">
        <v>162</v>
      </c>
      <c r="B52" s="48" t="s">
        <v>157</v>
      </c>
      <c r="C52" s="31">
        <v>8</v>
      </c>
      <c r="D52" s="33" t="s">
        <v>37</v>
      </c>
      <c r="E52" s="29">
        <v>225.3</v>
      </c>
      <c r="F52" s="38">
        <f>E52*G8+E52</f>
        <v>292.89</v>
      </c>
      <c r="G52" s="50">
        <f t="shared" si="11"/>
        <v>2343.12</v>
      </c>
      <c r="H52" s="51"/>
    </row>
    <row r="53" spans="1:8" ht="14.25" customHeight="1" x14ac:dyDescent="0.2">
      <c r="A53" s="15" t="s">
        <v>23</v>
      </c>
      <c r="B53" s="32" t="s">
        <v>36</v>
      </c>
      <c r="C53" s="17"/>
      <c r="D53" s="34"/>
      <c r="E53" s="14"/>
      <c r="F53" s="14"/>
      <c r="G53" s="53">
        <f>SUM(G54:G59)</f>
        <v>20052.423300000002</v>
      </c>
      <c r="H53" s="54"/>
    </row>
    <row r="54" spans="1:8" ht="18.75" customHeight="1" x14ac:dyDescent="0.2">
      <c r="A54" s="20" t="s">
        <v>24</v>
      </c>
      <c r="B54" s="35" t="s">
        <v>82</v>
      </c>
      <c r="C54" s="31">
        <v>32</v>
      </c>
      <c r="D54" s="33" t="s">
        <v>10</v>
      </c>
      <c r="E54" s="29">
        <v>3.94</v>
      </c>
      <c r="F54" s="38">
        <f>E54*G8+E54</f>
        <v>5.1219999999999999</v>
      </c>
      <c r="G54" s="50">
        <f t="shared" ref="G54:G58" si="13">F54*C54</f>
        <v>163.904</v>
      </c>
      <c r="H54" s="51"/>
    </row>
    <row r="55" spans="1:8" ht="18.75" customHeight="1" x14ac:dyDescent="0.2">
      <c r="A55" s="20" t="s">
        <v>25</v>
      </c>
      <c r="B55" s="35" t="s">
        <v>154</v>
      </c>
      <c r="C55" s="31">
        <v>48.9</v>
      </c>
      <c r="D55" s="33" t="s">
        <v>10</v>
      </c>
      <c r="E55" s="29">
        <v>15.38</v>
      </c>
      <c r="F55" s="38">
        <f>E55*G8+E55</f>
        <v>19.994</v>
      </c>
      <c r="G55" s="50">
        <f t="shared" si="13"/>
        <v>977.70659999999998</v>
      </c>
      <c r="H55" s="51"/>
    </row>
    <row r="56" spans="1:8" ht="20.25" customHeight="1" x14ac:dyDescent="0.2">
      <c r="A56" s="20" t="s">
        <v>26</v>
      </c>
      <c r="B56" s="35" t="s">
        <v>72</v>
      </c>
      <c r="C56" s="31">
        <v>150</v>
      </c>
      <c r="D56" s="33" t="s">
        <v>10</v>
      </c>
      <c r="E56" s="29">
        <v>14.24</v>
      </c>
      <c r="F56" s="38">
        <f>E56*G8+E56</f>
        <v>18.512</v>
      </c>
      <c r="G56" s="50">
        <f t="shared" si="13"/>
        <v>2776.8</v>
      </c>
      <c r="H56" s="51"/>
    </row>
    <row r="57" spans="1:8" ht="12.75" customHeight="1" x14ac:dyDescent="0.2">
      <c r="A57" s="20" t="s">
        <v>27</v>
      </c>
      <c r="B57" s="24" t="s">
        <v>60</v>
      </c>
      <c r="C57" s="31">
        <v>58</v>
      </c>
      <c r="D57" s="33" t="s">
        <v>10</v>
      </c>
      <c r="E57" s="29">
        <v>18.07</v>
      </c>
      <c r="F57" s="38">
        <f>E57*G8+E57</f>
        <v>23.491</v>
      </c>
      <c r="G57" s="50">
        <f t="shared" si="13"/>
        <v>1362.4780000000001</v>
      </c>
      <c r="H57" s="51"/>
    </row>
    <row r="58" spans="1:8" ht="21" customHeight="1" x14ac:dyDescent="0.2">
      <c r="A58" s="20" t="s">
        <v>28</v>
      </c>
      <c r="B58" s="35" t="s">
        <v>69</v>
      </c>
      <c r="C58" s="31">
        <v>75.7</v>
      </c>
      <c r="D58" s="33" t="s">
        <v>10</v>
      </c>
      <c r="E58" s="29">
        <v>21.67</v>
      </c>
      <c r="F58" s="38">
        <f>E58*G8+E58</f>
        <v>28.171000000000003</v>
      </c>
      <c r="G58" s="50">
        <f t="shared" si="13"/>
        <v>2132.5447000000004</v>
      </c>
      <c r="H58" s="51"/>
    </row>
    <row r="59" spans="1:8" ht="19.5" customHeight="1" x14ac:dyDescent="0.2">
      <c r="A59" s="20" t="s">
        <v>160</v>
      </c>
      <c r="B59" s="35" t="s">
        <v>161</v>
      </c>
      <c r="C59" s="31">
        <v>170</v>
      </c>
      <c r="D59" s="33" t="s">
        <v>10</v>
      </c>
      <c r="E59" s="29">
        <v>57.19</v>
      </c>
      <c r="F59" s="38">
        <f>E59*G8+E59</f>
        <v>74.346999999999994</v>
      </c>
      <c r="G59" s="50">
        <f t="shared" ref="G59" si="14">F59*C59</f>
        <v>12638.99</v>
      </c>
      <c r="H59" s="51"/>
    </row>
    <row r="60" spans="1:8" ht="16.5" customHeight="1" x14ac:dyDescent="0.2">
      <c r="A60" s="15" t="s">
        <v>57</v>
      </c>
      <c r="B60" s="32" t="s">
        <v>125</v>
      </c>
      <c r="C60" s="17"/>
      <c r="D60" s="34"/>
      <c r="E60" s="14"/>
      <c r="F60" s="14"/>
      <c r="G60" s="53">
        <f>SUM(G61:G65)</f>
        <v>2333.2691199999995</v>
      </c>
      <c r="H60" s="54"/>
    </row>
    <row r="61" spans="1:8" ht="36" customHeight="1" x14ac:dyDescent="0.2">
      <c r="A61" s="20" t="s">
        <v>155</v>
      </c>
      <c r="B61" s="48" t="s">
        <v>113</v>
      </c>
      <c r="C61" s="31">
        <v>10.8</v>
      </c>
      <c r="D61" s="33" t="s">
        <v>10</v>
      </c>
      <c r="E61" s="29">
        <v>4.33</v>
      </c>
      <c r="F61" s="38">
        <f>E61*G8+E61</f>
        <v>5.6289999999999996</v>
      </c>
      <c r="G61" s="50">
        <f t="shared" ref="G61:G83" si="15">F61*C61</f>
        <v>60.793199999999999</v>
      </c>
      <c r="H61" s="51"/>
    </row>
    <row r="62" spans="1:8" ht="46.5" customHeight="1" x14ac:dyDescent="0.2">
      <c r="A62" s="20" t="s">
        <v>156</v>
      </c>
      <c r="B62" s="48" t="s">
        <v>112</v>
      </c>
      <c r="C62" s="31">
        <v>10.8</v>
      </c>
      <c r="D62" s="33" t="s">
        <v>10</v>
      </c>
      <c r="E62" s="29">
        <v>30.86</v>
      </c>
      <c r="F62" s="38">
        <f>E62*G8+E62</f>
        <v>40.117999999999995</v>
      </c>
      <c r="G62" s="50">
        <f t="shared" si="15"/>
        <v>433.27439999999996</v>
      </c>
      <c r="H62" s="51"/>
    </row>
    <row r="63" spans="1:8" ht="18.75" customHeight="1" x14ac:dyDescent="0.2">
      <c r="A63" s="20" t="s">
        <v>73</v>
      </c>
      <c r="B63" s="35" t="s">
        <v>102</v>
      </c>
      <c r="C63" s="31">
        <v>2.86</v>
      </c>
      <c r="D63" s="33" t="s">
        <v>10</v>
      </c>
      <c r="E63" s="29">
        <v>395.44</v>
      </c>
      <c r="F63" s="38">
        <f>E63*G8+E63</f>
        <v>514.072</v>
      </c>
      <c r="G63" s="50">
        <f t="shared" si="15"/>
        <v>1470.2459199999998</v>
      </c>
      <c r="H63" s="51"/>
    </row>
    <row r="64" spans="1:8" ht="18.75" customHeight="1" x14ac:dyDescent="0.2">
      <c r="A64" s="20" t="s">
        <v>74</v>
      </c>
      <c r="B64" s="35" t="s">
        <v>72</v>
      </c>
      <c r="C64" s="31">
        <v>10.8</v>
      </c>
      <c r="D64" s="33" t="s">
        <v>10</v>
      </c>
      <c r="E64" s="29">
        <v>14.24</v>
      </c>
      <c r="F64" s="38">
        <f>E64*G8+E64</f>
        <v>18.512</v>
      </c>
      <c r="G64" s="50">
        <f t="shared" si="15"/>
        <v>199.92960000000002</v>
      </c>
      <c r="H64" s="51"/>
    </row>
    <row r="65" spans="1:8" ht="18.75" customHeight="1" x14ac:dyDescent="0.2">
      <c r="A65" s="20" t="s">
        <v>75</v>
      </c>
      <c r="B65" s="35" t="s">
        <v>69</v>
      </c>
      <c r="C65" s="31">
        <v>6</v>
      </c>
      <c r="D65" s="33" t="s">
        <v>10</v>
      </c>
      <c r="E65" s="29">
        <v>21.67</v>
      </c>
      <c r="F65" s="38">
        <f>E65*G8+E65</f>
        <v>28.171000000000003</v>
      </c>
      <c r="G65" s="50">
        <f t="shared" si="15"/>
        <v>169.02600000000001</v>
      </c>
      <c r="H65" s="51"/>
    </row>
    <row r="66" spans="1:8" ht="21.75" customHeight="1" x14ac:dyDescent="0.2">
      <c r="A66" s="15" t="s">
        <v>83</v>
      </c>
      <c r="B66" s="27" t="s">
        <v>106</v>
      </c>
      <c r="C66" s="17"/>
      <c r="D66" s="34"/>
      <c r="E66" s="14"/>
      <c r="F66" s="14"/>
      <c r="G66" s="53">
        <f>SUM(G67:G81)</f>
        <v>26533.145989999997</v>
      </c>
      <c r="H66" s="54"/>
    </row>
    <row r="67" spans="1:8" ht="23.25" customHeight="1" x14ac:dyDescent="0.2">
      <c r="A67" s="20" t="s">
        <v>84</v>
      </c>
      <c r="B67" s="48" t="s">
        <v>123</v>
      </c>
      <c r="C67" s="31">
        <v>8.5500000000000007</v>
      </c>
      <c r="D67" s="33" t="s">
        <v>10</v>
      </c>
      <c r="E67" s="29">
        <v>38.1</v>
      </c>
      <c r="F67" s="38">
        <f>E67*G8+E67</f>
        <v>49.53</v>
      </c>
      <c r="G67" s="50">
        <f t="shared" si="15"/>
        <v>423.48150000000004</v>
      </c>
      <c r="H67" s="51"/>
    </row>
    <row r="68" spans="1:8" ht="19.5" customHeight="1" x14ac:dyDescent="0.2">
      <c r="A68" s="20" t="s">
        <v>85</v>
      </c>
      <c r="B68" s="35" t="s">
        <v>151</v>
      </c>
      <c r="C68" s="31">
        <v>29.2</v>
      </c>
      <c r="D68" s="33" t="s">
        <v>10</v>
      </c>
      <c r="E68" s="29">
        <v>80.010000000000005</v>
      </c>
      <c r="F68" s="38">
        <f>E68*G8+E68</f>
        <v>104.01300000000001</v>
      </c>
      <c r="G68" s="50">
        <f t="shared" ref="G68" si="16">F68*C68</f>
        <v>3037.1795999999999</v>
      </c>
      <c r="H68" s="51"/>
    </row>
    <row r="69" spans="1:8" ht="12.75" customHeight="1" x14ac:dyDescent="0.2">
      <c r="A69" s="20" t="s">
        <v>86</v>
      </c>
      <c r="B69" s="35" t="s">
        <v>152</v>
      </c>
      <c r="C69" s="31">
        <v>152.5</v>
      </c>
      <c r="D69" s="33" t="s">
        <v>122</v>
      </c>
      <c r="E69" s="29">
        <v>14.94</v>
      </c>
      <c r="F69" s="38">
        <f>E69*G8+E69</f>
        <v>19.421999999999997</v>
      </c>
      <c r="G69" s="50">
        <f t="shared" si="15"/>
        <v>2961.8549999999996</v>
      </c>
      <c r="H69" s="51"/>
    </row>
    <row r="70" spans="1:8" ht="21.75" customHeight="1" x14ac:dyDescent="0.2">
      <c r="A70" s="20" t="s">
        <v>87</v>
      </c>
      <c r="B70" s="48" t="s">
        <v>107</v>
      </c>
      <c r="C70" s="31">
        <v>2.2999999999999998</v>
      </c>
      <c r="D70" s="33" t="s">
        <v>11</v>
      </c>
      <c r="E70" s="29">
        <v>462</v>
      </c>
      <c r="F70" s="38">
        <f>E70*G8+E70</f>
        <v>600.6</v>
      </c>
      <c r="G70" s="50">
        <f t="shared" si="15"/>
        <v>1381.3799999999999</v>
      </c>
      <c r="H70" s="51"/>
    </row>
    <row r="71" spans="1:8" ht="21.75" customHeight="1" x14ac:dyDescent="0.2">
      <c r="A71" s="20" t="s">
        <v>88</v>
      </c>
      <c r="B71" s="48" t="s">
        <v>108</v>
      </c>
      <c r="C71" s="31">
        <v>1.1499999999999999</v>
      </c>
      <c r="D71" s="33" t="s">
        <v>11</v>
      </c>
      <c r="E71" s="29">
        <v>225.81</v>
      </c>
      <c r="F71" s="38">
        <f>E71*G8+E71</f>
        <v>293.553</v>
      </c>
      <c r="G71" s="50">
        <f t="shared" si="15"/>
        <v>337.58594999999997</v>
      </c>
      <c r="H71" s="51"/>
    </row>
    <row r="72" spans="1:8" ht="33.75" customHeight="1" x14ac:dyDescent="0.2">
      <c r="A72" s="20" t="s">
        <v>89</v>
      </c>
      <c r="B72" s="48" t="s">
        <v>109</v>
      </c>
      <c r="C72" s="31">
        <v>44.1</v>
      </c>
      <c r="D72" s="33" t="s">
        <v>10</v>
      </c>
      <c r="E72" s="29">
        <v>74.53</v>
      </c>
      <c r="F72" s="38">
        <f>E72*G8+E72</f>
        <v>96.888999999999996</v>
      </c>
      <c r="G72" s="50">
        <f t="shared" si="15"/>
        <v>4272.8049000000001</v>
      </c>
      <c r="H72" s="51"/>
    </row>
    <row r="73" spans="1:8" ht="36" customHeight="1" x14ac:dyDescent="0.2">
      <c r="A73" s="20" t="s">
        <v>90</v>
      </c>
      <c r="B73" s="48" t="s">
        <v>110</v>
      </c>
      <c r="C73" s="31">
        <v>20.8</v>
      </c>
      <c r="D73" s="33" t="s">
        <v>10</v>
      </c>
      <c r="E73" s="29">
        <v>174.5</v>
      </c>
      <c r="F73" s="38">
        <f>E73*G8+E73</f>
        <v>226.85</v>
      </c>
      <c r="G73" s="50">
        <f t="shared" si="15"/>
        <v>4718.4800000000005</v>
      </c>
      <c r="H73" s="51"/>
    </row>
    <row r="74" spans="1:8" ht="33.75" customHeight="1" x14ac:dyDescent="0.2">
      <c r="A74" s="20" t="s">
        <v>91</v>
      </c>
      <c r="B74" s="48" t="s">
        <v>113</v>
      </c>
      <c r="C74" s="31">
        <v>74</v>
      </c>
      <c r="D74" s="33" t="s">
        <v>10</v>
      </c>
      <c r="E74" s="29">
        <v>4.33</v>
      </c>
      <c r="F74" s="38">
        <f>E74*G8+E74</f>
        <v>5.6289999999999996</v>
      </c>
      <c r="G74" s="50">
        <f t="shared" ref="G74:G81" si="17">F74*C74</f>
        <v>416.54599999999999</v>
      </c>
      <c r="H74" s="51"/>
    </row>
    <row r="75" spans="1:8" ht="46.5" customHeight="1" x14ac:dyDescent="0.2">
      <c r="A75" s="20" t="s">
        <v>93</v>
      </c>
      <c r="B75" s="48" t="s">
        <v>112</v>
      </c>
      <c r="C75" s="31">
        <v>74</v>
      </c>
      <c r="D75" s="33" t="s">
        <v>10</v>
      </c>
      <c r="E75" s="29">
        <v>30.86</v>
      </c>
      <c r="F75" s="38">
        <f>E75*G8+E75</f>
        <v>40.117999999999995</v>
      </c>
      <c r="G75" s="50">
        <f t="shared" si="17"/>
        <v>2968.7319999999995</v>
      </c>
      <c r="H75" s="51"/>
    </row>
    <row r="76" spans="1:8" ht="35.25" customHeight="1" x14ac:dyDescent="0.2">
      <c r="A76" s="20" t="s">
        <v>103</v>
      </c>
      <c r="B76" s="48" t="s">
        <v>111</v>
      </c>
      <c r="C76" s="31">
        <v>18.3</v>
      </c>
      <c r="D76" s="33" t="s">
        <v>10</v>
      </c>
      <c r="E76" s="29">
        <v>66.8</v>
      </c>
      <c r="F76" s="38">
        <f>E76*G8+E76</f>
        <v>86.84</v>
      </c>
      <c r="G76" s="50">
        <f t="shared" si="17"/>
        <v>1589.172</v>
      </c>
      <c r="H76" s="51"/>
    </row>
    <row r="77" spans="1:8" ht="17.25" customHeight="1" x14ac:dyDescent="0.2">
      <c r="A77" s="20" t="s">
        <v>104</v>
      </c>
      <c r="B77" s="35" t="s">
        <v>124</v>
      </c>
      <c r="C77" s="31">
        <v>3.36</v>
      </c>
      <c r="D77" s="33" t="s">
        <v>10</v>
      </c>
      <c r="E77" s="29">
        <v>395.44</v>
      </c>
      <c r="F77" s="38">
        <f>E77*G8+E77</f>
        <v>514.072</v>
      </c>
      <c r="G77" s="50">
        <f t="shared" si="17"/>
        <v>1727.2819199999999</v>
      </c>
      <c r="H77" s="51"/>
    </row>
    <row r="78" spans="1:8" ht="14.25" customHeight="1" x14ac:dyDescent="0.2">
      <c r="A78" s="20" t="s">
        <v>115</v>
      </c>
      <c r="B78" s="35" t="s">
        <v>92</v>
      </c>
      <c r="C78" s="31">
        <v>2</v>
      </c>
      <c r="D78" s="33" t="s">
        <v>37</v>
      </c>
      <c r="E78" s="29">
        <v>24.5</v>
      </c>
      <c r="F78" s="38">
        <f>E78*G8+E78</f>
        <v>31.85</v>
      </c>
      <c r="G78" s="50">
        <f t="shared" si="17"/>
        <v>63.7</v>
      </c>
      <c r="H78" s="51"/>
    </row>
    <row r="79" spans="1:8" ht="20.25" customHeight="1" x14ac:dyDescent="0.2">
      <c r="A79" s="20" t="s">
        <v>116</v>
      </c>
      <c r="B79" s="35" t="s">
        <v>72</v>
      </c>
      <c r="C79" s="31">
        <v>74</v>
      </c>
      <c r="D79" s="33" t="s">
        <v>9</v>
      </c>
      <c r="E79" s="29">
        <v>14.24</v>
      </c>
      <c r="F79" s="38">
        <f>E79*G8+E79</f>
        <v>18.512</v>
      </c>
      <c r="G79" s="50">
        <f t="shared" ref="G79:G80" si="18">F79*C79</f>
        <v>1369.8879999999999</v>
      </c>
      <c r="H79" s="51"/>
    </row>
    <row r="80" spans="1:8" ht="17.25" customHeight="1" x14ac:dyDescent="0.2">
      <c r="A80" s="20" t="s">
        <v>117</v>
      </c>
      <c r="B80" s="35" t="s">
        <v>69</v>
      </c>
      <c r="C80" s="31">
        <v>6.72</v>
      </c>
      <c r="D80" s="33" t="s">
        <v>9</v>
      </c>
      <c r="E80" s="29">
        <v>21.67</v>
      </c>
      <c r="F80" s="38">
        <f>E80*G8+E80</f>
        <v>28.171000000000003</v>
      </c>
      <c r="G80" s="50">
        <f t="shared" si="18"/>
        <v>189.30912000000001</v>
      </c>
      <c r="H80" s="51"/>
    </row>
    <row r="81" spans="1:10" ht="17.25" customHeight="1" x14ac:dyDescent="0.15">
      <c r="A81" s="20" t="s">
        <v>118</v>
      </c>
      <c r="B81" s="43" t="s">
        <v>94</v>
      </c>
      <c r="C81" s="31">
        <v>25</v>
      </c>
      <c r="D81" s="33" t="s">
        <v>9</v>
      </c>
      <c r="E81" s="29">
        <v>33.1</v>
      </c>
      <c r="F81" s="38">
        <f>E81*G8+E81</f>
        <v>43.03</v>
      </c>
      <c r="G81" s="50">
        <f t="shared" si="17"/>
        <v>1075.75</v>
      </c>
      <c r="H81" s="51"/>
    </row>
    <row r="82" spans="1:10" ht="17.25" customHeight="1" x14ac:dyDescent="0.2">
      <c r="A82" s="15" t="s">
        <v>97</v>
      </c>
      <c r="B82" s="32" t="s">
        <v>58</v>
      </c>
      <c r="C82" s="17"/>
      <c r="D82" s="34"/>
      <c r="E82" s="14"/>
      <c r="F82" s="14"/>
      <c r="G82" s="53">
        <f>SUM(G83)</f>
        <v>2772.38</v>
      </c>
      <c r="H82" s="54"/>
    </row>
    <row r="83" spans="1:10" ht="13.5" customHeight="1" x14ac:dyDescent="0.2">
      <c r="A83" s="20" t="s">
        <v>100</v>
      </c>
      <c r="B83" s="35" t="s">
        <v>58</v>
      </c>
      <c r="C83" s="31">
        <v>426.52</v>
      </c>
      <c r="D83" s="33" t="s">
        <v>10</v>
      </c>
      <c r="E83" s="29">
        <v>5</v>
      </c>
      <c r="F83" s="38">
        <f>E83*G8+E83</f>
        <v>6.5</v>
      </c>
      <c r="G83" s="50">
        <f t="shared" si="15"/>
        <v>2772.38</v>
      </c>
      <c r="H83" s="51"/>
    </row>
    <row r="84" spans="1:10" ht="15.95" customHeight="1" x14ac:dyDescent="0.2">
      <c r="A84" s="19"/>
      <c r="B84" s="22" t="s">
        <v>8</v>
      </c>
      <c r="C84" s="21"/>
      <c r="D84" s="23"/>
      <c r="E84" s="23"/>
      <c r="F84" s="23"/>
      <c r="G84" s="53">
        <f>SUM(G10,G13,G24,G35,G39,G53,G60,G66,G83)-0.01</f>
        <v>138190.32943000001</v>
      </c>
      <c r="H84" s="54"/>
    </row>
    <row r="85" spans="1:10" x14ac:dyDescent="0.2">
      <c r="A85" s="24"/>
      <c r="B85" s="6" t="s">
        <v>128</v>
      </c>
      <c r="C85" s="24"/>
      <c r="D85" s="24"/>
      <c r="E85" s="24"/>
      <c r="F85" s="24"/>
      <c r="G85" s="24"/>
      <c r="H85" s="24"/>
    </row>
    <row r="86" spans="1:10" x14ac:dyDescent="0.2">
      <c r="A86" s="24"/>
      <c r="B86" s="6"/>
      <c r="C86" s="24"/>
      <c r="D86" s="24"/>
      <c r="E86" s="24"/>
      <c r="F86" s="24"/>
      <c r="G86" s="24"/>
      <c r="H86" s="24"/>
    </row>
    <row r="87" spans="1:10" x14ac:dyDescent="0.2">
      <c r="A87" s="24"/>
      <c r="B87" s="24"/>
      <c r="C87" s="24"/>
      <c r="D87" s="24"/>
      <c r="E87" s="24"/>
      <c r="F87" s="24"/>
      <c r="G87" s="24"/>
      <c r="H87" s="24"/>
    </row>
    <row r="88" spans="1:10" x14ac:dyDescent="0.2">
      <c r="A88" s="24"/>
      <c r="B88" s="18" t="s">
        <v>30</v>
      </c>
      <c r="C88" s="6"/>
      <c r="D88" s="18" t="s">
        <v>45</v>
      </c>
      <c r="E88" s="18"/>
      <c r="F88" s="6"/>
      <c r="G88" s="6"/>
      <c r="H88" s="24"/>
      <c r="I88" s="4"/>
      <c r="J88" s="4"/>
    </row>
    <row r="89" spans="1:10" x14ac:dyDescent="0.2">
      <c r="A89" s="24"/>
      <c r="B89" s="6" t="s">
        <v>3</v>
      </c>
      <c r="C89" s="6"/>
      <c r="D89" s="6" t="s">
        <v>46</v>
      </c>
      <c r="E89" s="6"/>
      <c r="F89" s="6"/>
      <c r="G89" s="6"/>
      <c r="H89" s="24"/>
    </row>
    <row r="90" spans="1:10" x14ac:dyDescent="0.2">
      <c r="G90" s="61"/>
      <c r="H90" s="61"/>
    </row>
    <row r="94" spans="1:10" x14ac:dyDescent="0.2">
      <c r="B94" s="3"/>
      <c r="F94" s="55"/>
      <c r="G94" s="56"/>
    </row>
    <row r="95" spans="1:10" x14ac:dyDescent="0.2">
      <c r="B95" s="2"/>
      <c r="F95" s="52"/>
      <c r="G95" s="52"/>
    </row>
    <row r="96" spans="1:10" x14ac:dyDescent="0.2">
      <c r="B96" s="2"/>
      <c r="F96" s="52"/>
      <c r="G96" s="52"/>
    </row>
    <row r="97" spans="6:7" x14ac:dyDescent="0.2">
      <c r="F97" s="52"/>
      <c r="G97" s="52"/>
    </row>
  </sheetData>
  <mergeCells count="82">
    <mergeCell ref="G81:H81"/>
    <mergeCell ref="G73:H73"/>
    <mergeCell ref="G69:H69"/>
    <mergeCell ref="G70:H70"/>
    <mergeCell ref="G71:H71"/>
    <mergeCell ref="G72:H72"/>
    <mergeCell ref="G26:H26"/>
    <mergeCell ref="G27:H27"/>
    <mergeCell ref="G65:H65"/>
    <mergeCell ref="G33:H33"/>
    <mergeCell ref="G79:H79"/>
    <mergeCell ref="G50:H50"/>
    <mergeCell ref="G47:H47"/>
    <mergeCell ref="G38:H38"/>
    <mergeCell ref="G35:H35"/>
    <mergeCell ref="G42:H42"/>
    <mergeCell ref="G40:H40"/>
    <mergeCell ref="G36:H36"/>
    <mergeCell ref="G74:H74"/>
    <mergeCell ref="G75:H75"/>
    <mergeCell ref="G22:H22"/>
    <mergeCell ref="G30:H30"/>
    <mergeCell ref="G31:H31"/>
    <mergeCell ref="G32:H32"/>
    <mergeCell ref="G68:H68"/>
    <mergeCell ref="G62:H62"/>
    <mergeCell ref="G63:H63"/>
    <mergeCell ref="G64:H64"/>
    <mergeCell ref="G46:H46"/>
    <mergeCell ref="G58:H58"/>
    <mergeCell ref="G29:H29"/>
    <mergeCell ref="G52:H52"/>
    <mergeCell ref="G28:H28"/>
    <mergeCell ref="G34:H34"/>
    <mergeCell ref="G9:H9"/>
    <mergeCell ref="G19:H19"/>
    <mergeCell ref="G10:H10"/>
    <mergeCell ref="G90:H90"/>
    <mergeCell ref="G18:H18"/>
    <mergeCell ref="G41:H41"/>
    <mergeCell ref="G44:H44"/>
    <mergeCell ref="G39:H39"/>
    <mergeCell ref="G37:H37"/>
    <mergeCell ref="G53:H53"/>
    <mergeCell ref="G59:H59"/>
    <mergeCell ref="G77:H77"/>
    <mergeCell ref="G78:H78"/>
    <mergeCell ref="G67:H67"/>
    <mergeCell ref="G82:H82"/>
    <mergeCell ref="G66:H66"/>
    <mergeCell ref="G80:H80"/>
    <mergeCell ref="F94:G94"/>
    <mergeCell ref="G76:H76"/>
    <mergeCell ref="A3:H3"/>
    <mergeCell ref="G11:H11"/>
    <mergeCell ref="G25:H25"/>
    <mergeCell ref="G24:H24"/>
    <mergeCell ref="G13:H13"/>
    <mergeCell ref="G14:H14"/>
    <mergeCell ref="G12:H12"/>
    <mergeCell ref="G15:H15"/>
    <mergeCell ref="G23:H23"/>
    <mergeCell ref="G16:H16"/>
    <mergeCell ref="G17:H17"/>
    <mergeCell ref="G20:H20"/>
    <mergeCell ref="G21:H21"/>
    <mergeCell ref="G45:H45"/>
    <mergeCell ref="G51:H51"/>
    <mergeCell ref="G43:H43"/>
    <mergeCell ref="F97:G97"/>
    <mergeCell ref="F95:G95"/>
    <mergeCell ref="F96:G96"/>
    <mergeCell ref="G57:H57"/>
    <mergeCell ref="G48:H48"/>
    <mergeCell ref="G54:H54"/>
    <mergeCell ref="G55:H55"/>
    <mergeCell ref="G60:H60"/>
    <mergeCell ref="G84:H84"/>
    <mergeCell ref="G56:H56"/>
    <mergeCell ref="G49:H49"/>
    <mergeCell ref="G83:H83"/>
    <mergeCell ref="G61:H61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user134</cp:lastModifiedBy>
  <cp:lastPrinted>2022-07-04T21:06:57Z</cp:lastPrinted>
  <dcterms:created xsi:type="dcterms:W3CDTF">2019-07-18T19:54:16Z</dcterms:created>
  <dcterms:modified xsi:type="dcterms:W3CDTF">2023-06-22T11:49:31Z</dcterms:modified>
</cp:coreProperties>
</file>