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user134\Desktop\ANEXOS PP 34-2023\"/>
    </mc:Choice>
  </mc:AlternateContent>
  <bookViews>
    <workbookView xWindow="0" yWindow="0" windowWidth="24000" windowHeight="9630"/>
  </bookViews>
  <sheets>
    <sheet name="ORÇAMENTO" sheetId="1" r:id="rId1"/>
  </sheets>
  <definedNames>
    <definedName name="_xlnm.Print_Area" localSheetId="0">ORÇAMENTO!$A$3:$I$94</definedName>
  </definedNames>
  <calcPr calcId="162913"/>
</workbook>
</file>

<file path=xl/calcChain.xml><?xml version="1.0" encoding="utf-8"?>
<calcChain xmlns="http://schemas.openxmlformats.org/spreadsheetml/2006/main">
  <c r="H94" i="1" l="1"/>
  <c r="G72" i="1" l="1"/>
  <c r="G79" i="1"/>
  <c r="H79" i="1" s="1"/>
  <c r="G80" i="1"/>
  <c r="H80" i="1"/>
  <c r="H72" i="1"/>
  <c r="G71" i="1"/>
  <c r="H71" i="1"/>
  <c r="G69" i="1"/>
  <c r="H69" i="1" s="1"/>
  <c r="G68" i="1"/>
  <c r="H68" i="1"/>
  <c r="G70" i="1" l="1"/>
  <c r="H70" i="1" s="1"/>
  <c r="G73" i="1"/>
  <c r="H73" i="1"/>
  <c r="G87" i="1" l="1"/>
  <c r="H87" i="1"/>
  <c r="G86" i="1"/>
  <c r="H86" i="1"/>
  <c r="G63" i="1" l="1"/>
  <c r="G62" i="1"/>
  <c r="H62" i="1" s="1"/>
  <c r="G61" i="1"/>
  <c r="H61" i="1" s="1"/>
  <c r="H63" i="1"/>
  <c r="G45" i="1" l="1"/>
  <c r="H45" i="1" s="1"/>
  <c r="G34" i="1" l="1"/>
  <c r="H34" i="1" s="1"/>
  <c r="G33" i="1"/>
  <c r="H33" i="1" s="1"/>
  <c r="G19" i="1" l="1"/>
  <c r="H19" i="1" s="1"/>
  <c r="G18" i="1"/>
  <c r="H18" i="1" s="1"/>
  <c r="G17" i="1"/>
  <c r="H17" i="1" s="1"/>
  <c r="G12" i="1"/>
  <c r="H12" i="1"/>
  <c r="G13" i="1"/>
  <c r="H13" i="1" s="1"/>
  <c r="G90" i="1" l="1"/>
  <c r="H90" i="1" s="1"/>
  <c r="G91" i="1"/>
  <c r="H91" i="1" s="1"/>
  <c r="G92" i="1"/>
  <c r="H92" i="1" s="1"/>
  <c r="G60" i="1"/>
  <c r="G59" i="1"/>
  <c r="G58" i="1"/>
  <c r="G57" i="1"/>
  <c r="G44" i="1"/>
  <c r="G46" i="1"/>
  <c r="G43" i="1"/>
  <c r="G42" i="1"/>
  <c r="G28" i="1" l="1"/>
  <c r="G27" i="1"/>
  <c r="G26" i="1"/>
  <c r="G25" i="1"/>
  <c r="G24" i="1"/>
  <c r="G21" i="1"/>
  <c r="H60" i="1" l="1"/>
  <c r="H59" i="1"/>
  <c r="H58" i="1"/>
  <c r="H57" i="1"/>
  <c r="H44" i="1"/>
  <c r="H46" i="1"/>
  <c r="H43" i="1"/>
  <c r="H42" i="1"/>
  <c r="H26" i="1"/>
  <c r="H25" i="1"/>
  <c r="H47" i="1" l="1"/>
  <c r="H28" i="1"/>
  <c r="H27" i="1"/>
  <c r="H24" i="1"/>
  <c r="H21" i="1"/>
  <c r="H29" i="1" l="1"/>
  <c r="G77" i="1" l="1"/>
  <c r="H77" i="1" s="1"/>
  <c r="G52" i="1" l="1"/>
  <c r="H52" i="1" s="1"/>
  <c r="G51" i="1"/>
  <c r="H51" i="1" s="1"/>
  <c r="G50" i="1"/>
  <c r="H50" i="1" s="1"/>
  <c r="G89" i="1" l="1"/>
  <c r="H89" i="1" s="1"/>
  <c r="G32" i="1"/>
  <c r="H32" i="1" s="1"/>
  <c r="G39" i="1"/>
  <c r="H39" i="1" s="1"/>
  <c r="G31" i="1"/>
  <c r="H31" i="1" s="1"/>
  <c r="G20" i="1"/>
  <c r="H20" i="1" s="1"/>
  <c r="G64" i="1" l="1"/>
  <c r="H64" i="1" s="1"/>
  <c r="G56" i="1"/>
  <c r="H56" i="1" s="1"/>
  <c r="G55" i="1"/>
  <c r="H55" i="1" s="1"/>
  <c r="G54" i="1"/>
  <c r="H54" i="1" s="1"/>
  <c r="G53" i="1"/>
  <c r="H53" i="1" s="1"/>
  <c r="G49" i="1"/>
  <c r="H49" i="1" s="1"/>
  <c r="G38" i="1" l="1"/>
  <c r="G35" i="1"/>
  <c r="G15" i="1"/>
  <c r="H15" i="1" s="1"/>
  <c r="G14" i="1"/>
  <c r="H14" i="1" s="1"/>
  <c r="G11" i="1"/>
  <c r="H11" i="1" s="1"/>
  <c r="G88" i="1" l="1"/>
  <c r="H88" i="1" s="1"/>
  <c r="G85" i="1"/>
  <c r="H85" i="1" s="1"/>
  <c r="G84" i="1"/>
  <c r="H84" i="1" s="1"/>
  <c r="G81" i="1"/>
  <c r="G78" i="1"/>
  <c r="G76" i="1"/>
  <c r="G75" i="1"/>
  <c r="G74" i="1"/>
  <c r="G67" i="1"/>
  <c r="G16" i="1"/>
  <c r="H81" i="1" l="1"/>
  <c r="H78" i="1"/>
  <c r="H76" i="1"/>
  <c r="H75" i="1"/>
  <c r="H74" i="1"/>
  <c r="H35" i="1" l="1"/>
  <c r="H16" i="1"/>
  <c r="H67" i="1" l="1"/>
  <c r="H82" i="1" s="1"/>
  <c r="H65" i="1"/>
  <c r="H38" i="1"/>
  <c r="H22" i="1"/>
  <c r="H93" i="1" l="1"/>
  <c r="H40" i="1"/>
  <c r="H36" i="1"/>
</calcChain>
</file>

<file path=xl/sharedStrings.xml><?xml version="1.0" encoding="utf-8"?>
<sst xmlns="http://schemas.openxmlformats.org/spreadsheetml/2006/main" count="251" uniqueCount="188">
  <si>
    <t>1.1</t>
  </si>
  <si>
    <t>1.2</t>
  </si>
  <si>
    <t>Custo Unitário</t>
  </si>
  <si>
    <t>TOTAL</t>
  </si>
  <si>
    <t>Responsável Técnico  - Engº Civil</t>
  </si>
  <si>
    <r>
      <rPr>
        <b/>
        <sz val="8"/>
        <color rgb="FF211F1D"/>
        <rFont val="Arial"/>
        <family val="2"/>
      </rPr>
      <t>item</t>
    </r>
  </si>
  <si>
    <r>
      <rPr>
        <b/>
        <sz val="8"/>
        <color rgb="FF080707"/>
        <rFont val="Arial"/>
        <family val="2"/>
      </rPr>
      <t>DISCRIMINAÇÃO  DOS SERVIÇOS</t>
    </r>
  </si>
  <si>
    <r>
      <rPr>
        <b/>
        <sz val="8"/>
        <color rgb="FF080707"/>
        <rFont val="Arial"/>
        <family val="2"/>
      </rPr>
      <t>Quant.</t>
    </r>
  </si>
  <si>
    <r>
      <rPr>
        <b/>
        <sz val="7"/>
        <color rgb="FF080707"/>
        <rFont val="Arial"/>
        <family val="2"/>
      </rPr>
      <t>TOTAL DO ORÇAMENTO</t>
    </r>
  </si>
  <si>
    <t>M</t>
  </si>
  <si>
    <t>M2</t>
  </si>
  <si>
    <t>M3</t>
  </si>
  <si>
    <t>1.4</t>
  </si>
  <si>
    <t>1.</t>
  </si>
  <si>
    <t>2.</t>
  </si>
  <si>
    <t>Unid.</t>
  </si>
  <si>
    <t>2.1</t>
  </si>
  <si>
    <t>5.</t>
  </si>
  <si>
    <t>5.1</t>
  </si>
  <si>
    <t>5.2</t>
  </si>
  <si>
    <t>6.</t>
  </si>
  <si>
    <t>CJ.</t>
  </si>
  <si>
    <t>PT</t>
  </si>
  <si>
    <t>CARLOS JUAREZ G. VAZ - CREA RS 39.553</t>
  </si>
  <si>
    <r>
      <t xml:space="preserve">Municipio: </t>
    </r>
    <r>
      <rPr>
        <b/>
        <sz val="10"/>
        <color rgb="FF000000"/>
        <rFont val="Arial"/>
        <family val="2"/>
      </rPr>
      <t>S</t>
    </r>
    <r>
      <rPr>
        <b/>
        <sz val="8"/>
        <color rgb="FF000000"/>
        <rFont val="Arial"/>
        <family val="2"/>
      </rPr>
      <t>ANTO ANTÔNIO DAS MISSÕES - RS</t>
    </r>
  </si>
  <si>
    <t>PINTURA</t>
  </si>
  <si>
    <t>TOTAL PINTURA</t>
  </si>
  <si>
    <t>UNID.</t>
  </si>
  <si>
    <t>1.5</t>
  </si>
  <si>
    <t>1.6</t>
  </si>
  <si>
    <t>BDI</t>
  </si>
  <si>
    <t xml:space="preserve"> Unitário C/BDI</t>
  </si>
  <si>
    <t>1.7</t>
  </si>
  <si>
    <t>1.8</t>
  </si>
  <si>
    <t>PAVIMENTAÇÃO</t>
  </si>
  <si>
    <t>TOTAL PAVIMENTAÇÃO</t>
  </si>
  <si>
    <t>1.3</t>
  </si>
  <si>
    <t>8.</t>
  </si>
  <si>
    <t>8.1</t>
  </si>
  <si>
    <t>8.2</t>
  </si>
  <si>
    <t>8.4</t>
  </si>
  <si>
    <t>8.5</t>
  </si>
  <si>
    <t>8.3</t>
  </si>
  <si>
    <t>PLANILHA ORÇAMENTÁRIA GLOBAL</t>
  </si>
  <si>
    <r>
      <t xml:space="preserve">Endereço: </t>
    </r>
    <r>
      <rPr>
        <b/>
        <sz val="10"/>
        <color rgb="FF000000"/>
        <rFont val="Arial"/>
        <family val="2"/>
      </rPr>
      <t>AVENIDA PREFEITO JOSÉ NUNES DE ABREU</t>
    </r>
  </si>
  <si>
    <t>1.9</t>
  </si>
  <si>
    <t>1.10</t>
  </si>
  <si>
    <t>TOTAL DE SERVIÇOS INICIAIS, FUNDAÇÕES E ALVENARIAS</t>
  </si>
  <si>
    <t>ESQUADRIAS, FERRAGENS E VIDROS</t>
  </si>
  <si>
    <t>TOTAL ESQUADRIAS, FERRAGENS E VIDROS</t>
  </si>
  <si>
    <t>3.</t>
  </si>
  <si>
    <t>3.1</t>
  </si>
  <si>
    <t>3.2</t>
  </si>
  <si>
    <t>3.3</t>
  </si>
  <si>
    <t>3.4</t>
  </si>
  <si>
    <t>3.5</t>
  </si>
  <si>
    <t>TOTAL REVESTIMENTOS</t>
  </si>
  <si>
    <t>6.1</t>
  </si>
  <si>
    <t>6.2</t>
  </si>
  <si>
    <t>6.3</t>
  </si>
  <si>
    <t>6.4</t>
  </si>
  <si>
    <t>INSTALAÇÕES ELÉTRICAS E TELEFÔNICAS</t>
  </si>
  <si>
    <t>TOTAL INSTALAÇÕES ELÉTRICAS E TELEFÔNICAS</t>
  </si>
  <si>
    <t>8.6</t>
  </si>
  <si>
    <t>8.7</t>
  </si>
  <si>
    <t>TOTAL INSTALAÇÃO EQUIPAMENTOS E SERVIÇOS COMPLEMENTARES</t>
  </si>
  <si>
    <t>FELISBERTO DOS SANTOS FERREIRA</t>
  </si>
  <si>
    <t>Prefeito Municipal</t>
  </si>
  <si>
    <r>
      <t>Proponente:</t>
    </r>
    <r>
      <rPr>
        <sz val="9"/>
        <color rgb="FF000000"/>
        <rFont val="Arial"/>
        <family val="2"/>
      </rPr>
      <t xml:space="preserve"> </t>
    </r>
    <r>
      <rPr>
        <b/>
        <sz val="10"/>
        <color rgb="FF000000"/>
        <rFont val="Arial"/>
        <family val="2"/>
      </rPr>
      <t>PREFEITURA MUNICIPAL DE SANTO ANTÔNIO DAS MISSÕES - RS</t>
    </r>
  </si>
  <si>
    <r>
      <t xml:space="preserve">Objeto: </t>
    </r>
    <r>
      <rPr>
        <b/>
        <sz val="10"/>
        <color rgb="FF000000"/>
        <rFont val="Arial"/>
        <family val="2"/>
      </rPr>
      <t>EXECUÇÃO REFORMA GERAL ESF 4</t>
    </r>
  </si>
  <si>
    <t>SANTO ANTÔNIO DAS MISSÕES-RS, 28 DE FEVEREIRO DE 2023.</t>
  </si>
  <si>
    <t xml:space="preserve">REMOÇÃO DE FORROS DE DRYWALL, PVC E FIBROMINERAL, DE FORMA MANUAL, SEM REAPROVEITAMENTO. </t>
  </si>
  <si>
    <t xml:space="preserve">REMOÇÃO DE TRAMA METÁLICA OU DE MADEIRA PARA FORRO, DE FORMA MANUAL, SEM REAPROVEITAMENTO. </t>
  </si>
  <si>
    <t xml:space="preserve">DEMOLIÇÃO DE ALVENARIA DE TIJOLO MACIÇO, DE FORMA MANUAL, SEM REAPROVEITAMENTO. </t>
  </si>
  <si>
    <t xml:space="preserve">REMOÇÃO DE JANELAS E PORTAS, DE FORMA MANUAL, SEM REAPROVEITAMENTO. </t>
  </si>
  <si>
    <t xml:space="preserve">ESCAVAÇÃO MANUAL DE MICROESTACA E VIGA DE BALDRAME. </t>
  </si>
  <si>
    <t>KG</t>
  </si>
  <si>
    <t>1.11</t>
  </si>
  <si>
    <t xml:space="preserve">CONCRETO FCK = 25MPA, TRAÇO 1:2,3:2,7 (EM MASSA SECA DE CIMENTO/ AREIA MÉDIA/ BRITA 1) - PREPARO MECÂNICO COM BETONEIRA 400 L. </t>
  </si>
  <si>
    <t xml:space="preserve">IMPERMEABILIZAÇÃO DE SUPERFÍCIE COM MANTA ASFÁLTICA, UMA CAMADA, INCLUSIVE APLICAÇÃO DE PRIMER ASFÁLTICO, E=3MM. </t>
  </si>
  <si>
    <t xml:space="preserve">ALVENARIA DE VEDAÇÃO DE BLOCOS CERÂMICOS FURADOS NA VERTICAL DE 14X19X39 CM (ESPESSURA 14 CM) E ARGAMASSA DE ASSENTAMENTO COM PREPARO EM BETONEIRA. </t>
  </si>
  <si>
    <t xml:space="preserve">ARMAÇÃO DE VIGAS DE ESTRUTURA CONVENCIONAL DE CONCRETO ARMADO UTILIZANDO AÇO CA-50 DE 8,0 MM - MONTAGEM. </t>
  </si>
  <si>
    <t>SERVIÇOS INICIAIS, FUNDAÇÕES, ALVENARIAS E ESTRUTURA</t>
  </si>
  <si>
    <t>REVESTIMENTOS E FORRO</t>
  </si>
  <si>
    <t xml:space="preserve">CHAPISCO APLICADO EM ALVENARIAS E ESTRUTURAS DE CONCRETO INTERNAS, COM COLHER DE PEDREIRO.  ARGAMASSA TRAÇO 1:3 COM PREPARO EM BETONEIRA 400L. </t>
  </si>
  <si>
    <t xml:space="preserve">MASSA ÚNICA, PARA RECEBIMENTO DE PINTURA, EM ARGAMASSA TRAÇO 1:2:8, PREPARO MECÂNICO COM BETONEIRA 400L, APLICADA MANUALMENTE EM FACES INTERNAS DE PAREDES, ESPESSURA DE 20MM, COM EXECUÇÃO DE TALISCAS. </t>
  </si>
  <si>
    <t xml:space="preserve">REVESTIMENTO CERÂMICO PARA PAREDES INTERNAS COM PLACAS TIPO ESMALTADA EXTRA  DE DIMENSÕES 33X45 CM APLICADAS EM AMBIENTES DE ÁREA MAIOR QUE 5 M² A MEIA ALTURA DAS PAREDES. </t>
  </si>
  <si>
    <t>FORRO EM RÉGUAS DE PVC, FRISADO, PARA AMBIENTES COMERCIAIS, INCLUSIVE ESTRUTURA DE FIXAÇÃO.</t>
  </si>
  <si>
    <t xml:space="preserve">ACABAMENTOS PARA FORRO (RODA-FORRO EM PERFIL METÁLICO E PLÁSTICO). </t>
  </si>
  <si>
    <t>REFERÊNCIA 97645</t>
  </si>
  <si>
    <t>2.2</t>
  </si>
  <si>
    <t xml:space="preserve">KIT DE PORTA DE MADEIRA PARA PINTURA, SEMI-OCA (LEVE OU MÉDIA), PADRÃO MÉDIO, 80X210CM, ESPESSURA DE 3,5CM, ITENS INCLUSOS: MARCO, GUARNIÇÃO, DOBRADIÇAS, MONTAGEM E INSTALAÇÃO DO BATENTE, FECHADURA COM EXECUÇÃO DO FURO - FORNECIMENTO E INSTALAÇÃO. </t>
  </si>
  <si>
    <t xml:space="preserve">KIT DE PORTA DE MADEIRA PARA PINTURA, SEMI-OCA (LEVE OU MÉDIA), PADRÃO MÉDIO, 90X210CM, ESPESSURA DE 3,5CM, ITENS INCLUSOS: MARCO, GUARNIÇÃO, DOBRADIÇAS, MONTAGEM E INSTALAÇÃO DO BATENTE, FECHADURA COM EXECUÇÃO DO FURO - FORNECIMENTO E INSTALAÇÃO. </t>
  </si>
  <si>
    <t>ASSENTAMENTO (COLOCAÇÃO PORTAS REAPROVEITADAS) DE VIDRO TEMPERADO-10MM, COMPLETAS COM FERRAGEM - INCLUSO TODA A INSTALAÇÃO</t>
  </si>
  <si>
    <t>2.3</t>
  </si>
  <si>
    <t>2.4</t>
  </si>
  <si>
    <t>2.5</t>
  </si>
  <si>
    <t xml:space="preserve">PORTA PIVOTANTE DE VIDRO TEMPERADO, 90X210 CM, ESPESSURA 10 MM, INCLUSIVE ACESSÓRIOS. </t>
  </si>
  <si>
    <t xml:space="preserve">CONTRAPISO EM ARGAMASSA TRAÇO 1:4 (CIMENTO E AREIA), PREPARO MANUAL, APLICADO EM ÁREAS SECAS SOBRE LAJE, ADERIDO, ACABAMENTO NÃO REFORÇADO, ESPESSURA 2CM. </t>
  </si>
  <si>
    <t>4.</t>
  </si>
  <si>
    <t>4.1</t>
  </si>
  <si>
    <t>4.2</t>
  </si>
  <si>
    <t xml:space="preserve">REVESTIMENTO CERÂMICO P/PISO COM PLACAS TIPO ESMALTADA EXTRA DE DIMENSÕES 35X35 CM APLICADA EM AMBIENTES DE ÁREA MAIOR QUE 10 M2. </t>
  </si>
  <si>
    <t>5.3</t>
  </si>
  <si>
    <t>5.4</t>
  </si>
  <si>
    <t>5.5</t>
  </si>
  <si>
    <t xml:space="preserve">PINTURA COM TINTA ALQUÍDICA DE FUNDO E ACABAMENTO (ESMALTE SINTÉTICO GRAFITE) APLICADA A ROLO OU PINCEL SOBRE SUPERFÍCIES METÁLICAS (EXCETO PERFIL) EXECUTADO EM OBRA (POR DEMÃO). </t>
  </si>
  <si>
    <t xml:space="preserve">PINTURA TINTA DE ACABAMENTO (PIGMENTADA) ESMALTE SINTÉTICO FOSCO EM MADEIRA, 3 DEMÃOS. </t>
  </si>
  <si>
    <t xml:space="preserve">PINTURA FUNDO NIVELADOR ALQUÍDICO BRANCO EM MADEIRA (PORTAS INTERNAS), INCLUSIVE LIXAMENTO. </t>
  </si>
  <si>
    <t>6.5</t>
  </si>
  <si>
    <t>6.6</t>
  </si>
  <si>
    <t>6.7</t>
  </si>
  <si>
    <t>6.8</t>
  </si>
  <si>
    <t>6.9</t>
  </si>
  <si>
    <t>6.10</t>
  </si>
  <si>
    <t>6.11</t>
  </si>
  <si>
    <t>6.12</t>
  </si>
  <si>
    <t>6.13</t>
  </si>
  <si>
    <t>6.14</t>
  </si>
  <si>
    <t>6.15</t>
  </si>
  <si>
    <t>6.16</t>
  </si>
  <si>
    <t xml:space="preserve">ELETRODUTO FLEXÍVEL CORRUGADO, PVC, DN 25 MM (3/4"), PARA CIRCUITOS TERMINAIS, INSTALADO EM FORRO - FORNECIMENTO E INSTALAÇÃO. </t>
  </si>
  <si>
    <t xml:space="preserve">ELETRODUTO FLEXÍVEL CORRUGADO, PVC, DN 32 MM (1"), PARA CIRCUITOS TERMINAIS, INSTALADO EM FORRO - FORNECIMENTO E INSTALAÇÃO. </t>
  </si>
  <si>
    <t xml:space="preserve">CABO DE COBRE FLEXÍVEL ISOLADO, 2,5 MM², ANTI-CHAMA 450/750 V, PARA CIRCUITOS TERMINAIS - FORNECIMENTO E INSTALAÇÃO. </t>
  </si>
  <si>
    <t xml:space="preserve">CABO DE COBRE FLEXÍVEL ISOLADO, 4 MM², ANTI-CHAMA 0,6/1,0 KV, PARA CIRCUITOS TERMINAIS - FORNECIMENTO E INSTALAÇÃO. </t>
  </si>
  <si>
    <t xml:space="preserve">CABO DE COBRE FLEXÍVEL ISOLADO, 6 MM², ANTI-CHAMA 0,6/1,0 KV, PARA CIRCUITOS TERMINAIS - FORNECIMENTO E INSTALAÇÃO. </t>
  </si>
  <si>
    <t xml:space="preserve">CAIXA RETANGULAR 4" X 2" MÉDIA (1,30 M DO PISO), PVC, INSTALADA EM PAREDE - FORNECIMENTO E INSTALAÇÃO. </t>
  </si>
  <si>
    <t>CAIXA RETANGULAR 4" X 2" ALTA (2,00 M DO PISO), PVC, INSTALADA EM PAREDE - FORNECIMENTO E INSTALAÇÃO. AF_12/2015</t>
  </si>
  <si>
    <t xml:space="preserve">DISJUNTOR TRIPOLAR TIPO DIN, CORRENTE NOMINAL DE 30A - FORNECIMENTO E INSTALAÇÃO. </t>
  </si>
  <si>
    <t xml:space="preserve">INTERRUPTOR SIMPLES (1 MÓDULO), 10A/250V, INCLUINDO SUPORTE E PLACA - FORNECIMENTO E INSTALAÇÃO. </t>
  </si>
  <si>
    <t xml:space="preserve">TOMADA MÉDIA DE EMBUTIR (1 MÓDULO), 2P+T 20 A, INCLUINDO SUPORTE E PLACA - FORNECIMENTO E INSTALAÇÃO. </t>
  </si>
  <si>
    <t xml:space="preserve">TOMADA PARA TELEFONE RJ11 - FORNECIMENTO E INSTALAÇÃO. </t>
  </si>
  <si>
    <t xml:space="preserve">CABO TELEFÔNICO CI-50 10 PARES INSTALADO EM ENTRADA DE EDIFICAÇÃO - FORNECIMENTO E INSTALAÇÃO. </t>
  </si>
  <si>
    <t xml:space="preserve">QUADRO DE DISTRIBUICAO PARA TELEFONE N.4, 60X60X12CM EM CHAPA METALICA, DE EMBUTIR, SEM ACESSORIOS, PADRAO TELEBRAS, FORNECIMENTO E INSTALAÇÃO. </t>
  </si>
  <si>
    <t xml:space="preserve">LAMPADA LED TUBULAR BIVOLT 18/20 W, BASE G13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</si>
  <si>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QUADRO DE DISTRIBUIÇÃO DE ENERGIA (CD) EM CHAPA DE AÇO GALVANIZADO, DE EMBUTIR, COM BARRAMENTO TRIFÁSICO, PARA 12 DISJUNTORES DIN 100A - FORNECIMENTO E INSTALAÇÃO. </t>
  </si>
  <si>
    <t xml:space="preserve">LUMINÁRIA TIPO SPOT, DE SOBREPOR, PARA 2 LÂMPADAS LED (18/20 W)- FORNECIMENTO E INSTALAÇÃO. </t>
  </si>
  <si>
    <t>REFERÊNCIA 97593</t>
  </si>
  <si>
    <t xml:space="preserve">TUBO, PVC, SOLDÁVEL, DN 25MM, INSTALADO EM RAMAL OU SUB-RAMAL DE ÁGUA - FORNECIMENTO E INSTALAÇÃO. </t>
  </si>
  <si>
    <t xml:space="preserve">TUBO PVC, SERIE NORMAL, ESGOTO PREDIAL, DN 40 MM, FORNECIDO E INSTALADO EM RAMAL DE DESCARGA OU RAMAL DE ESGOTO SANITÁRIO. </t>
  </si>
  <si>
    <t>TUBO PVC, SERIE NORMAL, ESGOTO PREDIAL, DN 50 MM, FORNECIDO E INSTALADO EM RAMAL DE DESCARGA OU RAMAL DE ESGOTO SANITÁRIO.</t>
  </si>
  <si>
    <t xml:space="preserve">TUBO PVC, SERIE NORMAL, ESGOTO PREDIAL, DN 100 MM, FORNECIDO E INSTALADO EM RAMAL DE DESCARGA OU RAMAL DE ESGOTO SANITÁRIO. </t>
  </si>
  <si>
    <t xml:space="preserve">CAIXA SIFONADA, PVC, DN 100 X 100 X 50 MM, JUNTA ELÁSTICA, FORNECIDA E INSTALADA EM RAMAL DE DESCARGA OU EM RAMAL DE ESGOTO SANITÁRIO. </t>
  </si>
  <si>
    <t xml:space="preserve">CAIXA ENTERRADA INSPEÇÃO, RETANGULAR EM ALVENARIA COM TIJOLOS CERÂMICOS MACIÇOS, DIMENSÕES INTERNAS: 0,3X0,3X0,3 M PARA REDE DE SANITÁRIA. </t>
  </si>
  <si>
    <t>7.</t>
  </si>
  <si>
    <t>7.1</t>
  </si>
  <si>
    <t>7.2</t>
  </si>
  <si>
    <t>7.3</t>
  </si>
  <si>
    <t>7.4</t>
  </si>
  <si>
    <t>7.5</t>
  </si>
  <si>
    <t>7.6</t>
  </si>
  <si>
    <t>7.7</t>
  </si>
  <si>
    <t xml:space="preserve">INSTALAÇÕES HIDROSSANITÁRIA </t>
  </si>
  <si>
    <t xml:space="preserve">TOTAL INSTALAÇÕES HIDROSSANITÁRIA </t>
  </si>
  <si>
    <t xml:space="preserve">VASO SANITÁRIO SIFONADO COM CAIXA ACOPLADA LOUÇA BRANCA - PADRÃO MÉDIO, INCLUSO ENGATE FLEXÍVEL EM METAL CROMADO, 1/2  X 40CM - FORNECIMENTO E INSTALAÇÃO. </t>
  </si>
  <si>
    <t xml:space="preserve">LAVATÓRIO LOUÇA BRANCA COM COLUNA, 45 X 55CM OU EQUIVALENTE, PADRÃO MÉDIO, INCLUSO SIFÃO TIPO GARRAFA, VÁLVULA E ENGATE FLEXÍVEL DE 40CM EM METAL CROMADO, COM TORNEIRA CROMADA DE MESA, PADRÃO MÉDIO - FORNECIMENTO E INSTALAÇÃO. </t>
  </si>
  <si>
    <t xml:space="preserve">PAPELEIRA DE PAREDE EM METAL CROMADO SEM TAMPA, INCLUSO FIXAÇÃO. </t>
  </si>
  <si>
    <t xml:space="preserve">SABONETEIRA DE PAREDE EM METAL CROMADO, INCLUSO FIXAÇÃO. </t>
  </si>
  <si>
    <t xml:space="preserve">ASSENTO SANITARIO DE PLASTICO, TIPO CONVENCIONAL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</si>
  <si>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BARRA DE APOIO RETA, EM ACO INOX POLIDO, COMPRIMENTO 60CM, DIAMETRO MINIMO 3 CM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</si>
  <si>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REGISTRO DE GAVETA BRUTO, LATÃO, ROSCÁVEL, 3/4", COM ACABAMENTO E CANOPLA CROMADOS - FORNECIMENTO E INSTALAÇÃO. </t>
  </si>
  <si>
    <t xml:space="preserve">PORTA TOALHA EM METAL CROMADO, TIPO BARRA, INCLUSO FIXAÇÃO. </t>
  </si>
  <si>
    <t xml:space="preserve">JANELA DE ALUMÍNIO DE CORRER COM 2 FOLHAS PARA VIDROS, COM VIDROS, BATENTE, ACABAMENTO COM ACETATO OU BRILHANTE E FERRAGENS. EXCLUSIVE ALIZAR E CONTRAMARCO. FORNECIMENTO E INSTALAÇÃO. </t>
  </si>
  <si>
    <t xml:space="preserve">DEMOLIÇÃO DE REVESTIMENTO CERÂMICO PISO, DE FORMA MANUAL, SEM REAPROVEITAMENTO. </t>
  </si>
  <si>
    <t>FABRICAÇÃO DE FÔRMA PARA VIGAS BALDRAME E RESPALDO, EM MADEIRA</t>
  </si>
  <si>
    <t xml:space="preserve">LIXAMENTO E APLICAÇÃO MANUAL DE FUNDO SELADOR ACRÍLICO EM PANOS COM PRESENÇA DE VÃOS DE PRÉDIOS DE MÚLTIPLOS PAVIMENTOS. </t>
  </si>
  <si>
    <t xml:space="preserve">APLICAÇÃO MANUAL DE PINTURA COM TINTA TEXTURIZADA ACRÍLICA EM SUPERFÍCIES INTERNAS E EXTERNAS DE PRÉDIOS, E DEMÃOS. </t>
  </si>
  <si>
    <t xml:space="preserve">CUBA DE EMBUTIR RETANGULAR DE AÇO INOXIDÁVEL, 46 X 30 X 12 CM - FORNECIMENTO E INSTALAÇÃO. </t>
  </si>
  <si>
    <t>8.8</t>
  </si>
  <si>
    <t>8.9</t>
  </si>
  <si>
    <t>TORNEIRA CROMADA TUBO MÓVEL, DE PAREDE, 1/2 OU 3/4, PARA PIA DE COZINHA, PADRÃO MÉDIO - FORNECIMENTO E INSTALAÇÃO.</t>
  </si>
  <si>
    <t>10.3</t>
  </si>
  <si>
    <t xml:space="preserve">CAIXA D´ÁGUA EM POLIETILENO, 1000 LITROS - FORNECIMENTO E INSTALAÇÃO. </t>
  </si>
  <si>
    <t>10.4</t>
  </si>
  <si>
    <t xml:space="preserve">TORNEIRA DE BOIA PARA CAIXA D'ÁGUA, ROSCÁVEL, 1/2" - FORNECIMENTO E INSTALAÇÃO. </t>
  </si>
  <si>
    <t>10.5</t>
  </si>
  <si>
    <t>KIT DE REGISTRO DE GAVETA BRUTO DE LATÃO ¾", INCLUSIVE CONEXÕES, ROSCÁVEL, INSTALADO EM RAMAL DE ÁGUA FRIA - FORNECIMENTO E INSTALAÇÃO. AF_12/2014</t>
  </si>
  <si>
    <t>10.6</t>
  </si>
  <si>
    <t>ADAPTADOR PVC SOLDAVEL, COM FLANGE E ANEL DE VEDACAO, 25 MM X 3/4", PARA CAIXA D'AGUA</t>
  </si>
  <si>
    <t>10.7</t>
  </si>
  <si>
    <t>ADAPTADOR PVC SOLDAVEL, COM FLANGE E ANEL DE VEDACAO, 32 MM X 1", PARA CAIXA D'AGUA</t>
  </si>
  <si>
    <t>10.8</t>
  </si>
  <si>
    <t>TUBO, PVC, SOLDÁVEL, DN 32MM, INSTALADO EM RAMAL OU SUB-RAMAL DE ÁGUA - FORNECIMENTO E INSTALAÇÃO. AF_06/2022</t>
  </si>
  <si>
    <t>10.17</t>
  </si>
  <si>
    <t xml:space="preserve">TANQUE SÉPTICO CIRCULAR, EM CONCRETO PRÉ-MOLDADO, DIÂMETRO INTERNO = 1,10 M, ALTURA INTERNA = 2,50 M, VOLUME ÚTIL: 2138,2 L (PARA 5 CONTRIBUINTES). </t>
  </si>
  <si>
    <t>FILTRO ANAERÓBIO RETANGULAR, EM ALVENARIA COM BLOCOS DE CONCRETO, DIMENSÕES INTERNAS: 0,8 X 1,2 X H=1,67 M, VOLUME ÚTIL: 1152 L (PARA 5 CONTRIBUINTES). AF_12/2020</t>
  </si>
  <si>
    <t>REFERÊNCIA 98088</t>
  </si>
  <si>
    <t xml:space="preserve">INSTALAÇÃO EQUIPAMENTOS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</si>
</sst>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R$&quot;\ * #,##0.00_-;\-&quot;R$&quot;\ * #,##0.00_-;_-&quot;R$&quot;\ * &quot;-&quot;??_-;_-@_-"/>
    <numFmt numFmtId="164" formatCode="#,##0;#,##0"/>
    <numFmt numFmtId="165" formatCode="###0;###0"/>
  </numFmts>
  <fonts count="29" x14ac:knownFonts="1">
    <font>
      <sz val="10"/>
      <color rgb="FF000000"/>
      <name val="Times New Roman"/>
      <charset val="204"/>
    </font>
    <font>
      <sz val="10"/>
      <color rgb="FF000000"/>
      <name val="Times New Roman"/>
      <family val="1"/>
    </font>
    <font>
      <sz val="10"/>
      <color rgb="FF000000"/>
      <name val="Times New Roman"/>
      <family val="1"/>
    </font>
    <font>
      <sz val="8"/>
      <color rgb="FF000000"/>
      <name val="Calibri"/>
      <family val="2"/>
      <scheme val="minor"/>
    </font>
    <font>
      <sz val="9"/>
      <color rgb="FF000000"/>
      <name val="Times New Roman"/>
      <family val="1"/>
    </font>
    <font>
      <sz val="8"/>
      <color rgb="FF000000"/>
      <name val="Arial"/>
      <family val="2"/>
    </font>
    <font>
      <sz val="9"/>
      <color rgb="FF000000"/>
      <name val="Arial"/>
      <family val="2"/>
    </font>
    <font>
      <sz val="10"/>
      <color rgb="FF000000"/>
      <name val="Arial"/>
      <family val="2"/>
    </font>
    <font>
      <b/>
      <sz val="12"/>
      <color rgb="FF000000"/>
      <name val="Arial"/>
      <family val="2"/>
    </font>
    <font>
      <b/>
      <sz val="8"/>
      <color rgb="FF000000"/>
      <name val="Arial"/>
      <family val="2"/>
    </font>
    <font>
      <b/>
      <sz val="10"/>
      <color rgb="FF000000"/>
      <name val="Arial"/>
      <family val="2"/>
    </font>
    <font>
      <b/>
      <sz val="8"/>
      <color rgb="FF211F1D"/>
      <name val="Arial"/>
      <family val="2"/>
    </font>
    <font>
      <b/>
      <sz val="8"/>
      <name val="Arial"/>
      <family val="2"/>
    </font>
    <font>
      <b/>
      <sz val="8"/>
      <color rgb="FF080707"/>
      <name val="Arial"/>
      <family val="2"/>
    </font>
    <font>
      <sz val="7"/>
      <color rgb="FF000000"/>
      <name val="Arial"/>
      <family val="2"/>
    </font>
    <font>
      <b/>
      <sz val="7"/>
      <color rgb="FF080707"/>
      <name val="Arial"/>
      <family val="2"/>
    </font>
    <font>
      <b/>
      <sz val="7"/>
      <name val="Arial"/>
      <family val="2"/>
    </font>
    <font>
      <b/>
      <sz val="7"/>
      <color rgb="FF000000"/>
      <name val="Arial"/>
      <family val="2"/>
    </font>
    <font>
      <sz val="7"/>
      <color rgb="FF211F1D"/>
      <name val="Arial"/>
      <family val="2"/>
    </font>
    <font>
      <sz val="7"/>
      <color rgb="FF080707"/>
      <name val="Arial"/>
      <family val="2"/>
    </font>
    <font>
      <sz val="9"/>
      <color rgb="FF000000"/>
      <name val="Cambria"/>
      <family val="1"/>
    </font>
    <font>
      <b/>
      <sz val="6"/>
      <color rgb="FF211F1D"/>
      <name val="Arial"/>
      <family val="2"/>
    </font>
    <font>
      <sz val="8"/>
      <name val="Calibri"/>
      <family val="2"/>
    </font>
    <font>
      <sz val="8"/>
      <color rgb="FF211F1D"/>
      <name val="Calibri"/>
      <family val="2"/>
    </font>
    <font>
      <sz val="7"/>
      <color rgb="FF211F1D"/>
      <name val="Calibri"/>
      <family val="2"/>
    </font>
    <font>
      <sz val="8"/>
      <color rgb="FF000000"/>
      <name val="Times New Roman"/>
      <family val="1"/>
    </font>
    <font>
      <sz val="8"/>
      <color rgb="FF000000"/>
      <name val="Calibri"/>
      <family val="2"/>
    </font>
    <font>
      <sz val="8"/>
      <color rgb="FF211F1D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 style="thin">
        <color rgb="FF080303"/>
      </left>
      <right style="thin">
        <color rgb="FF080303"/>
      </right>
      <top style="thin">
        <color rgb="FF080303"/>
      </top>
      <bottom style="thin">
        <color rgb="FF080303"/>
      </bottom>
      <diagonal/>
    </border>
    <border>
      <left style="thin">
        <color rgb="FF080303"/>
      </left>
      <right/>
      <top style="thin">
        <color rgb="FF080303"/>
      </top>
      <bottom style="thin">
        <color rgb="FF080303"/>
      </bottom>
      <diagonal/>
    </border>
    <border>
      <left/>
      <right style="thin">
        <color rgb="FF080303"/>
      </right>
      <top style="thin">
        <color rgb="FF080303"/>
      </top>
      <bottom style="thin">
        <color rgb="FF080303"/>
      </bottom>
      <diagonal/>
    </border>
    <border>
      <left style="thin">
        <color rgb="FF080303"/>
      </left>
      <right/>
      <top/>
      <bottom style="thin">
        <color rgb="FF080303"/>
      </bottom>
      <diagonal/>
    </border>
    <border>
      <left/>
      <right style="thin">
        <color rgb="FF080303"/>
      </right>
      <top/>
      <bottom style="thin">
        <color rgb="FF08030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80303"/>
      </left>
      <right style="thin">
        <color rgb="FF080303"/>
      </right>
      <top/>
      <bottom style="thin">
        <color rgb="FF080303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69">
    <xf numFmtId="0" fontId="0" fillId="0" borderId="0" xfId="0" applyFill="1" applyBorder="1" applyAlignment="1">
      <alignment horizontal="left" vertical="top"/>
    </xf>
    <xf numFmtId="0" fontId="3" fillId="0" borderId="11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top"/>
    </xf>
    <xf numFmtId="0" fontId="7" fillId="0" borderId="8" xfId="0" applyFont="1" applyFill="1" applyBorder="1" applyAlignment="1">
      <alignment horizontal="left" vertical="top"/>
    </xf>
    <xf numFmtId="0" fontId="5" fillId="0" borderId="0" xfId="0" applyFont="1" applyFill="1" applyBorder="1" applyAlignment="1">
      <alignment horizontal="left" vertical="top"/>
    </xf>
    <xf numFmtId="0" fontId="5" fillId="0" borderId="0" xfId="0" applyFont="1" applyFill="1" applyBorder="1" applyAlignment="1">
      <alignment horizontal="center" vertical="top"/>
    </xf>
    <xf numFmtId="0" fontId="5" fillId="0" borderId="9" xfId="0" applyFont="1" applyFill="1" applyBorder="1" applyAlignment="1">
      <alignment horizontal="center" vertical="top"/>
    </xf>
    <xf numFmtId="0" fontId="5" fillId="0" borderId="11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7" fillId="0" borderId="10" xfId="0" applyFont="1" applyFill="1" applyBorder="1" applyAlignment="1">
      <alignment vertical="center"/>
    </xf>
    <xf numFmtId="0" fontId="12" fillId="0" borderId="7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top" wrapText="1"/>
    </xf>
    <xf numFmtId="164" fontId="13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left" vertical="top"/>
    </xf>
    <xf numFmtId="164" fontId="18" fillId="0" borderId="1" xfId="0" applyNumberFormat="1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2" fontId="18" fillId="0" borderId="1" xfId="0" applyNumberFormat="1" applyFont="1" applyFill="1" applyBorder="1" applyAlignment="1">
      <alignment horizontal="right" vertical="center" wrapText="1"/>
    </xf>
    <xf numFmtId="44" fontId="18" fillId="0" borderId="1" xfId="1" applyFont="1" applyFill="1" applyBorder="1" applyAlignment="1">
      <alignment horizontal="left" vertical="center" wrapText="1"/>
    </xf>
    <xf numFmtId="0" fontId="14" fillId="2" borderId="6" xfId="0" applyFont="1" applyFill="1" applyBorder="1" applyAlignment="1">
      <alignment horizontal="center" vertical="center" wrapText="1"/>
    </xf>
    <xf numFmtId="164" fontId="19" fillId="0" borderId="6" xfId="0" applyNumberFormat="1" applyFont="1" applyFill="1" applyBorder="1" applyAlignment="1">
      <alignment horizontal="center" vertical="center" wrapText="1"/>
    </xf>
    <xf numFmtId="164" fontId="18" fillId="0" borderId="6" xfId="0" applyNumberFormat="1" applyFont="1" applyFill="1" applyBorder="1" applyAlignment="1">
      <alignment horizontal="center" vertical="center" wrapText="1"/>
    </xf>
    <xf numFmtId="0" fontId="14" fillId="2" borderId="6" xfId="0" applyFont="1" applyFill="1" applyBorder="1" applyAlignment="1">
      <alignment horizontal="left" vertical="top" wrapText="1"/>
    </xf>
    <xf numFmtId="0" fontId="16" fillId="2" borderId="6" xfId="0" applyFont="1" applyFill="1" applyBorder="1" applyAlignment="1">
      <alignment horizontal="center" vertical="center" wrapText="1"/>
    </xf>
    <xf numFmtId="2" fontId="14" fillId="2" borderId="6" xfId="0" applyNumberFormat="1" applyFont="1" applyFill="1" applyBorder="1" applyAlignment="1">
      <alignment horizontal="left" vertical="top" wrapText="1"/>
    </xf>
    <xf numFmtId="44" fontId="14" fillId="2" borderId="6" xfId="1" applyFont="1" applyFill="1" applyBorder="1" applyAlignment="1">
      <alignment horizontal="left" vertical="top" wrapText="1"/>
    </xf>
    <xf numFmtId="0" fontId="14" fillId="0" borderId="0" xfId="0" applyFont="1" applyFill="1" applyBorder="1" applyAlignment="1">
      <alignment horizontal="left" vertical="top"/>
    </xf>
    <xf numFmtId="0" fontId="13" fillId="2" borderId="1" xfId="0" applyFont="1" applyFill="1" applyBorder="1" applyAlignment="1">
      <alignment horizontal="left" vertical="top" wrapText="1"/>
    </xf>
    <xf numFmtId="0" fontId="20" fillId="0" borderId="0" xfId="0" applyFont="1" applyFill="1" applyBorder="1" applyAlignment="1">
      <alignment horizontal="left" vertical="top"/>
    </xf>
    <xf numFmtId="0" fontId="13" fillId="2" borderId="0" xfId="0" applyFont="1" applyFill="1" applyBorder="1" applyAlignment="1">
      <alignment horizontal="left" vertical="top" wrapText="1"/>
    </xf>
    <xf numFmtId="0" fontId="5" fillId="2" borderId="0" xfId="0" applyFont="1" applyFill="1" applyBorder="1" applyAlignment="1">
      <alignment horizontal="left" vertical="top" wrapText="1"/>
    </xf>
    <xf numFmtId="44" fontId="18" fillId="0" borderId="6" xfId="1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left" vertical="top"/>
    </xf>
    <xf numFmtId="0" fontId="13" fillId="0" borderId="7" xfId="0" applyFont="1" applyFill="1" applyBorder="1" applyAlignment="1">
      <alignment horizontal="center" vertical="center" wrapText="1"/>
    </xf>
    <xf numFmtId="2" fontId="18" fillId="0" borderId="1" xfId="0" applyNumberFormat="1" applyFont="1" applyFill="1" applyBorder="1" applyAlignment="1">
      <alignment horizontal="center" vertical="center" wrapText="1"/>
    </xf>
    <xf numFmtId="0" fontId="13" fillId="2" borderId="0" xfId="0" applyFont="1" applyFill="1" applyBorder="1" applyAlignment="1">
      <alignment horizontal="left" vertical="top"/>
    </xf>
    <xf numFmtId="2" fontId="18" fillId="0" borderId="6" xfId="0" applyNumberFormat="1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top" wrapText="1"/>
    </xf>
    <xf numFmtId="0" fontId="14" fillId="0" borderId="0" xfId="0" applyFont="1" applyFill="1" applyBorder="1" applyAlignment="1">
      <alignment horizontal="left" vertical="top" wrapText="1"/>
    </xf>
    <xf numFmtId="0" fontId="17" fillId="0" borderId="0" xfId="0" applyFont="1" applyFill="1" applyBorder="1" applyAlignment="1">
      <alignment horizontal="left" vertical="top" wrapText="1"/>
    </xf>
    <xf numFmtId="0" fontId="9" fillId="0" borderId="0" xfId="0" applyFont="1" applyFill="1" applyBorder="1" applyAlignment="1">
      <alignment horizontal="center" vertical="top"/>
    </xf>
    <xf numFmtId="10" fontId="9" fillId="0" borderId="9" xfId="0" applyNumberFormat="1" applyFont="1" applyFill="1" applyBorder="1" applyAlignment="1">
      <alignment horizontal="center" vertical="top"/>
    </xf>
    <xf numFmtId="0" fontId="13" fillId="0" borderId="4" xfId="0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 wrapText="1"/>
    </xf>
    <xf numFmtId="0" fontId="21" fillId="0" borderId="7" xfId="0" applyFont="1" applyFill="1" applyBorder="1" applyAlignment="1">
      <alignment horizontal="center" vertical="center" wrapText="1"/>
    </xf>
    <xf numFmtId="0" fontId="22" fillId="0" borderId="0" xfId="0" applyFont="1" applyAlignment="1">
      <alignment wrapText="1"/>
    </xf>
    <xf numFmtId="0" fontId="23" fillId="0" borderId="1" xfId="0" applyFont="1" applyFill="1" applyBorder="1" applyAlignment="1">
      <alignment horizontal="center" vertical="center" wrapText="1"/>
    </xf>
    <xf numFmtId="0" fontId="24" fillId="0" borderId="1" xfId="0" applyFont="1" applyFill="1" applyBorder="1" applyAlignment="1">
      <alignment horizontal="center" vertical="center" wrapText="1"/>
    </xf>
    <xf numFmtId="0" fontId="25" fillId="0" borderId="14" xfId="0" applyFont="1" applyBorder="1" applyAlignment="1">
      <alignment horizontal="center" wrapText="1"/>
    </xf>
    <xf numFmtId="0" fontId="22" fillId="0" borderId="14" xfId="0" applyFont="1" applyBorder="1" applyAlignment="1">
      <alignment horizontal="center" wrapText="1"/>
    </xf>
    <xf numFmtId="0" fontId="3" fillId="0" borderId="14" xfId="0" applyFont="1" applyBorder="1" applyAlignment="1">
      <alignment horizontal="center" wrapText="1"/>
    </xf>
    <xf numFmtId="0" fontId="26" fillId="0" borderId="14" xfId="0" applyFont="1" applyBorder="1" applyAlignment="1">
      <alignment horizontal="center" wrapText="1"/>
    </xf>
    <xf numFmtId="165" fontId="27" fillId="0" borderId="6" xfId="0" applyNumberFormat="1" applyFont="1" applyFill="1" applyBorder="1" applyAlignment="1">
      <alignment horizontal="center" vertical="center" wrapText="1"/>
    </xf>
    <xf numFmtId="0" fontId="28" fillId="0" borderId="6" xfId="0" applyFont="1" applyFill="1" applyBorder="1" applyAlignment="1">
      <alignment horizontal="center" vertical="center" wrapText="1"/>
    </xf>
    <xf numFmtId="44" fontId="18" fillId="0" borderId="2" xfId="1" applyFont="1" applyFill="1" applyBorder="1" applyAlignment="1">
      <alignment horizontal="left" vertical="center" wrapText="1"/>
    </xf>
    <xf numFmtId="44" fontId="18" fillId="0" borderId="3" xfId="1" applyFont="1" applyFill="1" applyBorder="1" applyAlignment="1">
      <alignment horizontal="left" vertical="center" wrapText="1"/>
    </xf>
    <xf numFmtId="44" fontId="9" fillId="2" borderId="2" xfId="1" applyFont="1" applyFill="1" applyBorder="1" applyAlignment="1">
      <alignment horizontal="left" vertical="top" wrapText="1"/>
    </xf>
    <xf numFmtId="44" fontId="9" fillId="2" borderId="3" xfId="1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13" fillId="0" borderId="4" xfId="0" applyFont="1" applyFill="1" applyBorder="1" applyAlignment="1">
      <alignment horizontal="center" vertical="center" wrapText="1"/>
    </xf>
    <xf numFmtId="0" fontId="12" fillId="0" borderId="5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right"/>
    </xf>
    <xf numFmtId="0" fontId="8" fillId="0" borderId="12" xfId="0" applyFont="1" applyFill="1" applyBorder="1" applyAlignment="1">
      <alignment horizontal="center" vertical="center" wrapText="1"/>
    </xf>
    <xf numFmtId="0" fontId="8" fillId="0" borderId="13" xfId="0" applyFont="1" applyFill="1" applyBorder="1" applyAlignment="1">
      <alignment horizontal="center" vertical="center" wrapText="1"/>
    </xf>
    <xf numFmtId="0" fontId="8" fillId="0" borderId="14" xfId="0" applyFont="1" applyFill="1" applyBorder="1" applyAlignment="1">
      <alignment horizontal="center" vertical="center" wrapText="1"/>
    </xf>
  </cellXfs>
  <cellStyles count="2">
    <cellStyle name="Mo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K106"/>
  <sheetViews>
    <sheetView tabSelected="1" topLeftCell="A73" zoomScale="120" zoomScaleNormal="120" zoomScalePageLayoutView="110" workbookViewId="0">
      <selection activeCell="C81" sqref="C81"/>
    </sheetView>
  </sheetViews>
  <sheetFormatPr defaultColWidth="9.33203125" defaultRowHeight="12.75" x14ac:dyDescent="0.2"/>
  <cols>
    <col min="1" max="1" width="10.83203125" customWidth="1"/>
    <col min="2" max="2" width="6" customWidth="1"/>
    <col min="3" max="3" width="58.83203125" customWidth="1"/>
    <col min="4" max="4" width="10.5" customWidth="1"/>
    <col min="5" max="5" width="9" customWidth="1"/>
    <col min="6" max="6" width="11.1640625" customWidth="1"/>
    <col min="7" max="7" width="12.33203125" customWidth="1"/>
    <col min="8" max="8" width="5.83203125" customWidth="1"/>
    <col min="9" max="9" width="11.33203125" customWidth="1"/>
    <col min="10" max="10" width="4.6640625" customWidth="1"/>
  </cols>
  <sheetData>
    <row r="3" spans="1:9" ht="33.75" customHeight="1" x14ac:dyDescent="0.2">
      <c r="A3" s="66" t="s">
        <v>43</v>
      </c>
      <c r="B3" s="67"/>
      <c r="C3" s="67"/>
      <c r="D3" s="67"/>
      <c r="E3" s="67"/>
      <c r="F3" s="67"/>
      <c r="G3" s="67"/>
      <c r="H3" s="67"/>
      <c r="I3" s="68"/>
    </row>
    <row r="4" spans="1:9" x14ac:dyDescent="0.2">
      <c r="A4" s="11" t="s">
        <v>69</v>
      </c>
      <c r="B4" s="9"/>
      <c r="C4" s="9"/>
      <c r="D4" s="9"/>
      <c r="E4" s="9"/>
      <c r="F4" s="10"/>
      <c r="G4" s="10"/>
      <c r="H4" s="7"/>
      <c r="I4" s="8"/>
    </row>
    <row r="5" spans="1:9" x14ac:dyDescent="0.2">
      <c r="A5" s="5" t="s">
        <v>68</v>
      </c>
      <c r="B5" s="6"/>
      <c r="C5" s="6"/>
      <c r="D5" s="6"/>
      <c r="E5" s="6"/>
      <c r="F5" s="6"/>
      <c r="G5" s="6"/>
      <c r="H5" s="7"/>
      <c r="I5" s="8"/>
    </row>
    <row r="6" spans="1:9" x14ac:dyDescent="0.2">
      <c r="A6" s="5" t="s">
        <v>44</v>
      </c>
      <c r="B6" s="6"/>
      <c r="C6" s="6"/>
      <c r="D6" s="6"/>
      <c r="E6" s="6"/>
      <c r="F6" s="6"/>
      <c r="G6" s="6"/>
      <c r="H6" s="7"/>
      <c r="I6" s="8"/>
    </row>
    <row r="7" spans="1:9" x14ac:dyDescent="0.2">
      <c r="A7" s="5" t="s">
        <v>24</v>
      </c>
      <c r="B7" s="6"/>
      <c r="C7" s="6"/>
      <c r="D7" s="6"/>
      <c r="E7" s="6"/>
      <c r="F7" s="6"/>
      <c r="G7" s="6"/>
      <c r="H7" s="7"/>
      <c r="I7" s="8"/>
    </row>
    <row r="8" spans="1:9" x14ac:dyDescent="0.2">
      <c r="A8" s="11"/>
      <c r="B8" s="9"/>
      <c r="C8" s="9"/>
      <c r="D8" s="1"/>
      <c r="E8" s="1"/>
      <c r="F8" s="1"/>
      <c r="G8" s="1"/>
      <c r="H8" s="42" t="s">
        <v>30</v>
      </c>
      <c r="I8" s="43">
        <v>0.25</v>
      </c>
    </row>
    <row r="9" spans="1:9" ht="24" customHeight="1" x14ac:dyDescent="0.2">
      <c r="A9" s="46"/>
      <c r="B9" s="12" t="s">
        <v>5</v>
      </c>
      <c r="C9" s="12" t="s">
        <v>6</v>
      </c>
      <c r="D9" s="12" t="s">
        <v>7</v>
      </c>
      <c r="E9" s="35" t="s">
        <v>15</v>
      </c>
      <c r="F9" s="44" t="s">
        <v>2</v>
      </c>
      <c r="G9" s="45" t="s">
        <v>31</v>
      </c>
      <c r="H9" s="63" t="s">
        <v>3</v>
      </c>
      <c r="I9" s="64"/>
    </row>
    <row r="10" spans="1:9" ht="12.75" customHeight="1" x14ac:dyDescent="0.2">
      <c r="A10" s="13"/>
      <c r="B10" s="14" t="s">
        <v>13</v>
      </c>
      <c r="C10" s="29" t="s">
        <v>82</v>
      </c>
      <c r="D10" s="15"/>
      <c r="E10" s="13"/>
      <c r="F10" s="13"/>
      <c r="G10" s="13"/>
      <c r="H10" s="58"/>
      <c r="I10" s="59"/>
    </row>
    <row r="11" spans="1:9" ht="22.5" customHeight="1" x14ac:dyDescent="0.2">
      <c r="A11" s="48">
        <v>97640</v>
      </c>
      <c r="B11" s="17" t="s">
        <v>0</v>
      </c>
      <c r="C11" s="47" t="s">
        <v>71</v>
      </c>
      <c r="D11" s="36">
        <v>107</v>
      </c>
      <c r="E11" s="36" t="s">
        <v>10</v>
      </c>
      <c r="F11" s="20">
        <v>1.73</v>
      </c>
      <c r="G11" s="20">
        <f>F11*I8+F11</f>
        <v>2.1625000000000001</v>
      </c>
      <c r="H11" s="56">
        <f t="shared" ref="H11:H15" si="0">G11*D11</f>
        <v>231.38750000000002</v>
      </c>
      <c r="I11" s="57"/>
    </row>
    <row r="12" spans="1:9" ht="21.75" customHeight="1" x14ac:dyDescent="0.2">
      <c r="A12" s="48">
        <v>97642</v>
      </c>
      <c r="B12" s="17" t="s">
        <v>1</v>
      </c>
      <c r="C12" s="47" t="s">
        <v>72</v>
      </c>
      <c r="D12" s="36">
        <v>107</v>
      </c>
      <c r="E12" s="36" t="s">
        <v>10</v>
      </c>
      <c r="F12" s="20">
        <v>3.1</v>
      </c>
      <c r="G12" s="20">
        <f>F12*I8+F12</f>
        <v>3.875</v>
      </c>
      <c r="H12" s="56">
        <f t="shared" si="0"/>
        <v>414.625</v>
      </c>
      <c r="I12" s="57"/>
    </row>
    <row r="13" spans="1:9" ht="23.25" customHeight="1" x14ac:dyDescent="0.2">
      <c r="A13" s="48">
        <v>97624</v>
      </c>
      <c r="B13" s="17" t="s">
        <v>36</v>
      </c>
      <c r="C13" s="47" t="s">
        <v>73</v>
      </c>
      <c r="D13" s="36">
        <v>7.5</v>
      </c>
      <c r="E13" s="36" t="s">
        <v>11</v>
      </c>
      <c r="F13" s="20">
        <v>104</v>
      </c>
      <c r="G13" s="20">
        <f>F13*I8+F13</f>
        <v>130</v>
      </c>
      <c r="H13" s="56">
        <f t="shared" ref="H13" si="1">G13*D13</f>
        <v>975</v>
      </c>
      <c r="I13" s="57"/>
    </row>
    <row r="14" spans="1:9" ht="20.25" customHeight="1" x14ac:dyDescent="0.2">
      <c r="A14" s="49" t="s">
        <v>89</v>
      </c>
      <c r="B14" s="17" t="s">
        <v>12</v>
      </c>
      <c r="C14" s="47" t="s">
        <v>74</v>
      </c>
      <c r="D14" s="36">
        <v>6.72</v>
      </c>
      <c r="E14" s="36" t="s">
        <v>10</v>
      </c>
      <c r="F14" s="20">
        <v>64.72</v>
      </c>
      <c r="G14" s="20">
        <f>F14*I8+F14</f>
        <v>80.900000000000006</v>
      </c>
      <c r="H14" s="56">
        <f t="shared" si="0"/>
        <v>543.64800000000002</v>
      </c>
      <c r="I14" s="57"/>
    </row>
    <row r="15" spans="1:9" ht="21.75" customHeight="1" x14ac:dyDescent="0.2">
      <c r="A15" s="48">
        <v>97633</v>
      </c>
      <c r="B15" s="17" t="s">
        <v>28</v>
      </c>
      <c r="C15" s="47" t="s">
        <v>163</v>
      </c>
      <c r="D15" s="36">
        <v>147</v>
      </c>
      <c r="E15" s="36" t="s">
        <v>10</v>
      </c>
      <c r="F15" s="20">
        <v>21.87</v>
      </c>
      <c r="G15" s="20">
        <f>F15*I8+F15</f>
        <v>27.337500000000002</v>
      </c>
      <c r="H15" s="56">
        <f t="shared" si="0"/>
        <v>4018.6125000000002</v>
      </c>
      <c r="I15" s="57"/>
    </row>
    <row r="16" spans="1:9" ht="15.75" customHeight="1" x14ac:dyDescent="0.2">
      <c r="A16" s="48">
        <v>97082</v>
      </c>
      <c r="B16" s="17" t="s">
        <v>29</v>
      </c>
      <c r="C16" s="47" t="s">
        <v>75</v>
      </c>
      <c r="D16" s="36">
        <v>1.68</v>
      </c>
      <c r="E16" s="36" t="s">
        <v>11</v>
      </c>
      <c r="F16" s="20">
        <v>61.85</v>
      </c>
      <c r="G16" s="20">
        <f>F16*I8+F16</f>
        <v>77.3125</v>
      </c>
      <c r="H16" s="56">
        <f>G16*D16</f>
        <v>129.88499999999999</v>
      </c>
      <c r="I16" s="57"/>
    </row>
    <row r="17" spans="1:9" ht="15" customHeight="1" x14ac:dyDescent="0.2">
      <c r="A17" s="48">
        <v>92265</v>
      </c>
      <c r="B17" s="17" t="s">
        <v>32</v>
      </c>
      <c r="C17" s="47" t="s">
        <v>164</v>
      </c>
      <c r="D17" s="36">
        <v>28.5</v>
      </c>
      <c r="E17" s="36" t="s">
        <v>10</v>
      </c>
      <c r="F17" s="20">
        <v>153.66999999999999</v>
      </c>
      <c r="G17" s="20">
        <f>F17*I8+F17</f>
        <v>192.08749999999998</v>
      </c>
      <c r="H17" s="56">
        <f t="shared" ref="H17:H19" si="2">G17*D17</f>
        <v>5474.4937499999996</v>
      </c>
      <c r="I17" s="57"/>
    </row>
    <row r="18" spans="1:9" ht="27" customHeight="1" x14ac:dyDescent="0.2">
      <c r="A18" s="48">
        <v>94965</v>
      </c>
      <c r="B18" s="17" t="s">
        <v>33</v>
      </c>
      <c r="C18" s="47" t="s">
        <v>78</v>
      </c>
      <c r="D18" s="36">
        <v>1.62</v>
      </c>
      <c r="E18" s="36" t="s">
        <v>11</v>
      </c>
      <c r="F18" s="20">
        <v>492.6</v>
      </c>
      <c r="G18" s="20">
        <f>F18*I8+F18</f>
        <v>615.75</v>
      </c>
      <c r="H18" s="56">
        <f t="shared" si="2"/>
        <v>997.5150000000001</v>
      </c>
      <c r="I18" s="57"/>
    </row>
    <row r="19" spans="1:9" ht="21.75" customHeight="1" x14ac:dyDescent="0.2">
      <c r="A19" s="48">
        <v>92761</v>
      </c>
      <c r="B19" s="17" t="s">
        <v>45</v>
      </c>
      <c r="C19" s="47" t="s">
        <v>81</v>
      </c>
      <c r="D19" s="36">
        <v>66.7</v>
      </c>
      <c r="E19" s="36" t="s">
        <v>76</v>
      </c>
      <c r="F19" s="20">
        <v>13.24</v>
      </c>
      <c r="G19" s="20">
        <f>F19*I8+F19</f>
        <v>16.55</v>
      </c>
      <c r="H19" s="56">
        <f t="shared" si="2"/>
        <v>1103.885</v>
      </c>
      <c r="I19" s="57"/>
    </row>
    <row r="20" spans="1:9" ht="22.5" customHeight="1" x14ac:dyDescent="0.2">
      <c r="A20" s="48">
        <v>99546</v>
      </c>
      <c r="B20" s="17" t="s">
        <v>46</v>
      </c>
      <c r="C20" s="47" t="s">
        <v>79</v>
      </c>
      <c r="D20" s="36">
        <v>4.2</v>
      </c>
      <c r="E20" s="36" t="s">
        <v>10</v>
      </c>
      <c r="F20" s="20">
        <v>112.91</v>
      </c>
      <c r="G20" s="20">
        <f>F20*I8+F20</f>
        <v>141.13749999999999</v>
      </c>
      <c r="H20" s="56">
        <f>G20*D20</f>
        <v>592.77750000000003</v>
      </c>
      <c r="I20" s="57"/>
    </row>
    <row r="21" spans="1:9" ht="34.5" customHeight="1" x14ac:dyDescent="0.2">
      <c r="A21" s="48">
        <v>103324</v>
      </c>
      <c r="B21" s="17" t="s">
        <v>77</v>
      </c>
      <c r="C21" s="47" t="s">
        <v>80</v>
      </c>
      <c r="D21" s="36">
        <v>95.4</v>
      </c>
      <c r="E21" s="36" t="s">
        <v>10</v>
      </c>
      <c r="F21" s="20">
        <v>74.95</v>
      </c>
      <c r="G21" s="20">
        <f>F21*I8+F21</f>
        <v>93.6875</v>
      </c>
      <c r="H21" s="56">
        <f t="shared" ref="H21" si="3">G21*D21</f>
        <v>8937.7875000000004</v>
      </c>
      <c r="I21" s="57"/>
    </row>
    <row r="22" spans="1:9" ht="11.25" customHeight="1" x14ac:dyDescent="0.2">
      <c r="A22" s="48"/>
      <c r="B22" s="17"/>
      <c r="C22" s="41" t="s">
        <v>47</v>
      </c>
      <c r="D22" s="18"/>
      <c r="E22" s="19"/>
      <c r="F22" s="20"/>
      <c r="G22" s="20"/>
      <c r="H22" s="58">
        <f>SUM(H11:H21)</f>
        <v>23419.616750000001</v>
      </c>
      <c r="I22" s="59"/>
    </row>
    <row r="23" spans="1:9" ht="10.5" customHeight="1" x14ac:dyDescent="0.2">
      <c r="A23" s="48"/>
      <c r="B23" s="14" t="s">
        <v>14</v>
      </c>
      <c r="C23" s="29" t="s">
        <v>48</v>
      </c>
      <c r="D23" s="15"/>
      <c r="E23" s="13"/>
      <c r="F23" s="13"/>
      <c r="G23" s="13"/>
      <c r="H23" s="58"/>
      <c r="I23" s="59"/>
    </row>
    <row r="24" spans="1:9" ht="45.75" customHeight="1" x14ac:dyDescent="0.2">
      <c r="A24" s="48">
        <v>90843</v>
      </c>
      <c r="B24" s="17" t="s">
        <v>16</v>
      </c>
      <c r="C24" s="47" t="s">
        <v>91</v>
      </c>
      <c r="D24" s="36">
        <v>2</v>
      </c>
      <c r="E24" s="36" t="s">
        <v>21</v>
      </c>
      <c r="F24" s="20">
        <v>1238.72</v>
      </c>
      <c r="G24" s="20">
        <f>F24*I8+F24</f>
        <v>1548.4</v>
      </c>
      <c r="H24" s="56">
        <f>G24*D24</f>
        <v>3096.8</v>
      </c>
      <c r="I24" s="57"/>
    </row>
    <row r="25" spans="1:9" ht="44.25" customHeight="1" x14ac:dyDescent="0.2">
      <c r="A25" s="48">
        <v>90844</v>
      </c>
      <c r="B25" s="17" t="s">
        <v>90</v>
      </c>
      <c r="C25" s="47" t="s">
        <v>92</v>
      </c>
      <c r="D25" s="36">
        <v>5</v>
      </c>
      <c r="E25" s="36" t="s">
        <v>21</v>
      </c>
      <c r="F25" s="20">
        <v>1341.52</v>
      </c>
      <c r="G25" s="20">
        <f>F25*I8+F25</f>
        <v>1676.9</v>
      </c>
      <c r="H25" s="56">
        <f t="shared" ref="H25:H26" si="4">G25*D25</f>
        <v>8384.5</v>
      </c>
      <c r="I25" s="57"/>
    </row>
    <row r="26" spans="1:9" ht="18.75" customHeight="1" x14ac:dyDescent="0.2">
      <c r="A26" s="49" t="s">
        <v>89</v>
      </c>
      <c r="B26" s="17" t="s">
        <v>94</v>
      </c>
      <c r="C26" s="40" t="s">
        <v>93</v>
      </c>
      <c r="D26" s="36">
        <v>3.69</v>
      </c>
      <c r="E26" s="36" t="s">
        <v>10</v>
      </c>
      <c r="F26" s="20">
        <v>129.44</v>
      </c>
      <c r="G26" s="20">
        <f>F26*I8+F26</f>
        <v>161.80000000000001</v>
      </c>
      <c r="H26" s="56">
        <f t="shared" si="4"/>
        <v>597.04200000000003</v>
      </c>
      <c r="I26" s="57"/>
    </row>
    <row r="27" spans="1:9" ht="38.25" customHeight="1" x14ac:dyDescent="0.2">
      <c r="A27" s="48">
        <v>94570</v>
      </c>
      <c r="B27" s="17" t="s">
        <v>95</v>
      </c>
      <c r="C27" s="47" t="s">
        <v>162</v>
      </c>
      <c r="D27" s="36">
        <v>1.5</v>
      </c>
      <c r="E27" s="36" t="s">
        <v>10</v>
      </c>
      <c r="F27" s="20">
        <v>413.58</v>
      </c>
      <c r="G27" s="20">
        <f>F27*I8+F27</f>
        <v>516.97500000000002</v>
      </c>
      <c r="H27" s="56">
        <f t="shared" ref="H27:H28" si="5">G27*D27</f>
        <v>775.46250000000009</v>
      </c>
      <c r="I27" s="57"/>
    </row>
    <row r="28" spans="1:9" ht="24" customHeight="1" x14ac:dyDescent="0.2">
      <c r="A28" s="48">
        <v>102182</v>
      </c>
      <c r="B28" s="17" t="s">
        <v>96</v>
      </c>
      <c r="C28" s="47" t="s">
        <v>97</v>
      </c>
      <c r="D28" s="36">
        <v>1</v>
      </c>
      <c r="E28" s="36" t="s">
        <v>27</v>
      </c>
      <c r="F28" s="20">
        <v>772.35</v>
      </c>
      <c r="G28" s="20">
        <f>F28*I8+F28</f>
        <v>965.4375</v>
      </c>
      <c r="H28" s="56">
        <f t="shared" si="5"/>
        <v>965.4375</v>
      </c>
      <c r="I28" s="57"/>
    </row>
    <row r="29" spans="1:9" ht="11.25" customHeight="1" x14ac:dyDescent="0.2">
      <c r="A29" s="48"/>
      <c r="B29" s="17"/>
      <c r="C29" s="34" t="s">
        <v>49</v>
      </c>
      <c r="D29" s="18"/>
      <c r="E29" s="36"/>
      <c r="F29" s="20"/>
      <c r="G29" s="20"/>
      <c r="H29" s="58">
        <f>SUM(H24:H28)</f>
        <v>13819.241999999998</v>
      </c>
      <c r="I29" s="59"/>
    </row>
    <row r="30" spans="1:9" ht="11.25" customHeight="1" x14ac:dyDescent="0.2">
      <c r="A30" s="48"/>
      <c r="B30" s="14" t="s">
        <v>50</v>
      </c>
      <c r="C30" s="29" t="s">
        <v>83</v>
      </c>
      <c r="D30" s="15"/>
      <c r="E30" s="13"/>
      <c r="F30" s="13"/>
      <c r="G30" s="13"/>
      <c r="H30" s="58"/>
      <c r="I30" s="59"/>
    </row>
    <row r="31" spans="1:9" ht="33" customHeight="1" x14ac:dyDescent="0.2">
      <c r="A31" s="48">
        <v>87879</v>
      </c>
      <c r="B31" s="17" t="s">
        <v>51</v>
      </c>
      <c r="C31" s="47" t="s">
        <v>84</v>
      </c>
      <c r="D31" s="36">
        <v>143.1</v>
      </c>
      <c r="E31" s="36" t="s">
        <v>10</v>
      </c>
      <c r="F31" s="20">
        <v>4.32</v>
      </c>
      <c r="G31" s="20">
        <f>F31*I8+F31</f>
        <v>5.4</v>
      </c>
      <c r="H31" s="56">
        <f t="shared" ref="H31:H34" si="6">G31*D31</f>
        <v>772.74</v>
      </c>
      <c r="I31" s="57"/>
    </row>
    <row r="32" spans="1:9" ht="45.75" customHeight="1" x14ac:dyDescent="0.2">
      <c r="A32" s="48">
        <v>87529</v>
      </c>
      <c r="B32" s="17" t="s">
        <v>52</v>
      </c>
      <c r="C32" s="47" t="s">
        <v>85</v>
      </c>
      <c r="D32" s="36">
        <v>143.1</v>
      </c>
      <c r="E32" s="36" t="s">
        <v>10</v>
      </c>
      <c r="F32" s="20">
        <v>35.19</v>
      </c>
      <c r="G32" s="20">
        <f>F32*I8+F32</f>
        <v>43.987499999999997</v>
      </c>
      <c r="H32" s="56">
        <f t="shared" si="6"/>
        <v>6294.611249999999</v>
      </c>
      <c r="I32" s="57"/>
    </row>
    <row r="33" spans="1:10" ht="36.75" customHeight="1" x14ac:dyDescent="0.2">
      <c r="A33" s="48">
        <v>87275</v>
      </c>
      <c r="B33" s="17" t="s">
        <v>53</v>
      </c>
      <c r="C33" s="47" t="s">
        <v>86</v>
      </c>
      <c r="D33" s="36">
        <v>53.7</v>
      </c>
      <c r="E33" s="36" t="s">
        <v>10</v>
      </c>
      <c r="F33" s="20">
        <v>71.760000000000005</v>
      </c>
      <c r="G33" s="20">
        <f>F33*I8+F33</f>
        <v>89.7</v>
      </c>
      <c r="H33" s="56">
        <f t="shared" si="6"/>
        <v>4816.8900000000003</v>
      </c>
      <c r="I33" s="57"/>
    </row>
    <row r="34" spans="1:10" ht="24.75" customHeight="1" x14ac:dyDescent="0.2">
      <c r="A34" s="48">
        <v>96116</v>
      </c>
      <c r="B34" s="17" t="s">
        <v>54</v>
      </c>
      <c r="C34" s="47" t="s">
        <v>87</v>
      </c>
      <c r="D34" s="36">
        <v>140</v>
      </c>
      <c r="E34" s="36" t="s">
        <v>10</v>
      </c>
      <c r="F34" s="20">
        <v>83.73</v>
      </c>
      <c r="G34" s="20">
        <f>F34*I8+F34</f>
        <v>104.66250000000001</v>
      </c>
      <c r="H34" s="56">
        <f t="shared" si="6"/>
        <v>14652.750000000002</v>
      </c>
      <c r="I34" s="57"/>
    </row>
    <row r="35" spans="1:10" ht="15" customHeight="1" x14ac:dyDescent="0.2">
      <c r="A35" s="48">
        <v>96121</v>
      </c>
      <c r="B35" s="17" t="s">
        <v>55</v>
      </c>
      <c r="C35" s="47" t="s">
        <v>88</v>
      </c>
      <c r="D35" s="36">
        <v>153.80000000000001</v>
      </c>
      <c r="E35" s="36" t="s">
        <v>9</v>
      </c>
      <c r="F35" s="20">
        <v>13.38</v>
      </c>
      <c r="G35" s="20">
        <f>F35*I8+F35</f>
        <v>16.725000000000001</v>
      </c>
      <c r="H35" s="56">
        <f t="shared" ref="H35" si="7">G35*D35</f>
        <v>2572.3050000000003</v>
      </c>
      <c r="I35" s="57"/>
    </row>
    <row r="36" spans="1:10" ht="12" customHeight="1" x14ac:dyDescent="0.2">
      <c r="A36" s="48"/>
      <c r="B36" s="17"/>
      <c r="C36" s="34" t="s">
        <v>56</v>
      </c>
      <c r="D36" s="18"/>
      <c r="E36" s="36"/>
      <c r="F36" s="20"/>
      <c r="G36" s="20"/>
      <c r="H36" s="58">
        <f>SUM(H31:H35)</f>
        <v>29109.296249999999</v>
      </c>
      <c r="I36" s="59"/>
    </row>
    <row r="37" spans="1:10" ht="11.25" customHeight="1" x14ac:dyDescent="0.2">
      <c r="A37" s="48"/>
      <c r="B37" s="14" t="s">
        <v>99</v>
      </c>
      <c r="C37" s="31" t="s">
        <v>34</v>
      </c>
      <c r="D37" s="15"/>
      <c r="E37" s="32"/>
      <c r="F37" s="13"/>
      <c r="G37" s="13"/>
      <c r="H37" s="58"/>
      <c r="I37" s="59"/>
    </row>
    <row r="38" spans="1:10" ht="33.75" customHeight="1" x14ac:dyDescent="0.2">
      <c r="A38" s="48">
        <v>87622</v>
      </c>
      <c r="B38" s="22" t="s">
        <v>100</v>
      </c>
      <c r="C38" s="47" t="s">
        <v>98</v>
      </c>
      <c r="D38" s="36">
        <v>147</v>
      </c>
      <c r="E38" s="38" t="s">
        <v>10</v>
      </c>
      <c r="F38" s="20">
        <v>34.94</v>
      </c>
      <c r="G38" s="20">
        <f>F38*I8+F38</f>
        <v>43.674999999999997</v>
      </c>
      <c r="H38" s="56">
        <f>G38*D38</f>
        <v>6420.2249999999995</v>
      </c>
      <c r="I38" s="57"/>
    </row>
    <row r="39" spans="1:10" ht="27.75" customHeight="1" x14ac:dyDescent="0.2">
      <c r="A39" s="48">
        <v>87248</v>
      </c>
      <c r="B39" s="22" t="s">
        <v>101</v>
      </c>
      <c r="C39" s="47" t="s">
        <v>102</v>
      </c>
      <c r="D39" s="36">
        <v>147</v>
      </c>
      <c r="E39" s="38" t="s">
        <v>10</v>
      </c>
      <c r="F39" s="20">
        <v>45.16</v>
      </c>
      <c r="G39" s="20">
        <f>F39*I8+F39</f>
        <v>56.449999999999996</v>
      </c>
      <c r="H39" s="56">
        <f>G39*D39</f>
        <v>8298.15</v>
      </c>
      <c r="I39" s="57"/>
    </row>
    <row r="40" spans="1:10" ht="11.25" customHeight="1" x14ac:dyDescent="0.2">
      <c r="A40" s="48"/>
      <c r="B40" s="17"/>
      <c r="C40" s="34" t="s">
        <v>35</v>
      </c>
      <c r="D40" s="18"/>
      <c r="E40" s="36"/>
      <c r="F40" s="20"/>
      <c r="G40" s="20"/>
      <c r="H40" s="58">
        <f>SUM(H38:H39)</f>
        <v>14718.375</v>
      </c>
      <c r="I40" s="59"/>
    </row>
    <row r="41" spans="1:10" ht="11.25" customHeight="1" x14ac:dyDescent="0.2">
      <c r="A41" s="48"/>
      <c r="B41" s="14" t="s">
        <v>17</v>
      </c>
      <c r="C41" s="37" t="s">
        <v>25</v>
      </c>
      <c r="D41" s="15"/>
      <c r="E41" s="39"/>
      <c r="F41" s="13"/>
      <c r="G41" s="13"/>
      <c r="H41" s="58"/>
      <c r="I41" s="59"/>
    </row>
    <row r="42" spans="1:10" ht="21" customHeight="1" x14ac:dyDescent="0.2">
      <c r="A42" s="48">
        <v>88411</v>
      </c>
      <c r="B42" s="23" t="s">
        <v>18</v>
      </c>
      <c r="C42" s="47" t="s">
        <v>165</v>
      </c>
      <c r="D42" s="36">
        <v>397.8</v>
      </c>
      <c r="E42" s="38" t="s">
        <v>10</v>
      </c>
      <c r="F42" s="20">
        <v>2.84</v>
      </c>
      <c r="G42" s="20">
        <f>F42*I8+F42</f>
        <v>3.55</v>
      </c>
      <c r="H42" s="56">
        <f t="shared" ref="H42:H46" si="8">G42*D42</f>
        <v>1412.19</v>
      </c>
      <c r="I42" s="57"/>
    </row>
    <row r="43" spans="1:10" ht="26.25" customHeight="1" x14ac:dyDescent="0.2">
      <c r="A43" s="48">
        <v>88421</v>
      </c>
      <c r="B43" s="23" t="s">
        <v>19</v>
      </c>
      <c r="C43" s="47" t="s">
        <v>166</v>
      </c>
      <c r="D43" s="36">
        <v>397.8</v>
      </c>
      <c r="E43" s="38" t="s">
        <v>10</v>
      </c>
      <c r="F43" s="20">
        <v>25.77</v>
      </c>
      <c r="G43" s="20">
        <f>F43*I8+F43</f>
        <v>32.212499999999999</v>
      </c>
      <c r="H43" s="56">
        <f t="shared" si="8"/>
        <v>12814.1325</v>
      </c>
      <c r="I43" s="57"/>
    </row>
    <row r="44" spans="1:10" ht="23.25" customHeight="1" x14ac:dyDescent="0.2">
      <c r="A44" s="48">
        <v>102197</v>
      </c>
      <c r="B44" s="23" t="s">
        <v>103</v>
      </c>
      <c r="C44" s="47" t="s">
        <v>108</v>
      </c>
      <c r="D44" s="36">
        <v>37.799999999999997</v>
      </c>
      <c r="E44" s="38" t="s">
        <v>10</v>
      </c>
      <c r="F44" s="20">
        <v>31.75</v>
      </c>
      <c r="G44" s="20">
        <f>F44*I8+F44</f>
        <v>39.6875</v>
      </c>
      <c r="H44" s="56">
        <f t="shared" ref="H44:H45" si="9">G44*D44</f>
        <v>1500.1875</v>
      </c>
      <c r="I44" s="57"/>
    </row>
    <row r="45" spans="1:10" ht="24.75" customHeight="1" x14ac:dyDescent="0.2">
      <c r="A45" s="48">
        <v>102228</v>
      </c>
      <c r="B45" s="23" t="s">
        <v>104</v>
      </c>
      <c r="C45" s="47" t="s">
        <v>107</v>
      </c>
      <c r="D45" s="36">
        <v>37.799999999999997</v>
      </c>
      <c r="E45" s="38" t="s">
        <v>10</v>
      </c>
      <c r="F45" s="20">
        <v>23.3</v>
      </c>
      <c r="G45" s="20">
        <f>F45*I8+F45</f>
        <v>29.125</v>
      </c>
      <c r="H45" s="56">
        <f t="shared" si="9"/>
        <v>1100.925</v>
      </c>
      <c r="I45" s="57"/>
    </row>
    <row r="46" spans="1:10" ht="34.5" customHeight="1" x14ac:dyDescent="0.2">
      <c r="A46" s="48">
        <v>100726</v>
      </c>
      <c r="B46" s="23" t="s">
        <v>105</v>
      </c>
      <c r="C46" s="47" t="s">
        <v>106</v>
      </c>
      <c r="D46" s="36">
        <v>33.6</v>
      </c>
      <c r="E46" s="38" t="s">
        <v>10</v>
      </c>
      <c r="F46" s="20">
        <v>26.09</v>
      </c>
      <c r="G46" s="20">
        <f>F46*I8+F46</f>
        <v>32.612499999999997</v>
      </c>
      <c r="H46" s="56">
        <f t="shared" si="8"/>
        <v>1095.78</v>
      </c>
      <c r="I46" s="57"/>
      <c r="J46" s="30"/>
    </row>
    <row r="47" spans="1:10" ht="12" customHeight="1" x14ac:dyDescent="0.2">
      <c r="A47" s="48"/>
      <c r="B47" s="17"/>
      <c r="C47" s="34" t="s">
        <v>26</v>
      </c>
      <c r="D47" s="18"/>
      <c r="E47" s="36"/>
      <c r="F47" s="20"/>
      <c r="G47" s="20"/>
      <c r="H47" s="58">
        <f>SUM(H42:H46)</f>
        <v>17923.215</v>
      </c>
      <c r="I47" s="59"/>
      <c r="J47" s="30"/>
    </row>
    <row r="48" spans="1:10" ht="14.25" customHeight="1" x14ac:dyDescent="0.2">
      <c r="A48" s="48"/>
      <c r="B48" s="14" t="s">
        <v>20</v>
      </c>
      <c r="C48" s="31" t="s">
        <v>61</v>
      </c>
      <c r="D48" s="15"/>
      <c r="E48" s="39"/>
      <c r="F48" s="13"/>
      <c r="G48" s="13"/>
      <c r="H48" s="58"/>
      <c r="I48" s="59"/>
    </row>
    <row r="49" spans="1:9" ht="23.25" customHeight="1" x14ac:dyDescent="0.2">
      <c r="A49" s="50">
        <v>91834</v>
      </c>
      <c r="B49" s="22" t="s">
        <v>57</v>
      </c>
      <c r="C49" s="47" t="s">
        <v>121</v>
      </c>
      <c r="D49" s="36">
        <v>250</v>
      </c>
      <c r="E49" s="38" t="s">
        <v>9</v>
      </c>
      <c r="F49" s="33">
        <v>10.46</v>
      </c>
      <c r="G49" s="20">
        <f>F49*I8+F49</f>
        <v>13.075000000000001</v>
      </c>
      <c r="H49" s="56">
        <f>G49*D49</f>
        <v>3268.7500000000005</v>
      </c>
      <c r="I49" s="57"/>
    </row>
    <row r="50" spans="1:9" ht="21" customHeight="1" x14ac:dyDescent="0.2">
      <c r="A50" s="50">
        <v>91836</v>
      </c>
      <c r="B50" s="22" t="s">
        <v>58</v>
      </c>
      <c r="C50" s="47" t="s">
        <v>122</v>
      </c>
      <c r="D50" s="36">
        <v>30</v>
      </c>
      <c r="E50" s="38" t="s">
        <v>22</v>
      </c>
      <c r="F50" s="33">
        <v>14.22</v>
      </c>
      <c r="G50" s="20">
        <f>F50*I8+F50</f>
        <v>17.775000000000002</v>
      </c>
      <c r="H50" s="56">
        <f t="shared" ref="H50" si="10">G50*D50</f>
        <v>533.25000000000011</v>
      </c>
      <c r="I50" s="57"/>
    </row>
    <row r="51" spans="1:9" ht="22.5" customHeight="1" x14ac:dyDescent="0.2">
      <c r="A51" s="50">
        <v>91927</v>
      </c>
      <c r="B51" s="22" t="s">
        <v>59</v>
      </c>
      <c r="C51" s="47" t="s">
        <v>123</v>
      </c>
      <c r="D51" s="36">
        <v>300</v>
      </c>
      <c r="E51" s="38" t="s">
        <v>22</v>
      </c>
      <c r="F51" s="33">
        <v>4.43</v>
      </c>
      <c r="G51" s="20">
        <f>F51*I8+F51</f>
        <v>5.5374999999999996</v>
      </c>
      <c r="H51" s="56">
        <f t="shared" ref="H51" si="11">G51*D51</f>
        <v>1661.25</v>
      </c>
      <c r="I51" s="57"/>
    </row>
    <row r="52" spans="1:9" ht="23.25" customHeight="1" x14ac:dyDescent="0.2">
      <c r="A52" s="53">
        <v>91929</v>
      </c>
      <c r="B52" s="22" t="s">
        <v>60</v>
      </c>
      <c r="C52" s="47" t="s">
        <v>124</v>
      </c>
      <c r="D52" s="36">
        <v>180</v>
      </c>
      <c r="E52" s="38" t="s">
        <v>22</v>
      </c>
      <c r="F52" s="33">
        <v>6.48</v>
      </c>
      <c r="G52" s="20">
        <f>F52*I8+F52</f>
        <v>8.1000000000000014</v>
      </c>
      <c r="H52" s="56">
        <f t="shared" ref="H52" si="12">G52*D52</f>
        <v>1458.0000000000002</v>
      </c>
      <c r="I52" s="57"/>
    </row>
    <row r="53" spans="1:9" ht="20.25" customHeight="1" x14ac:dyDescent="0.2">
      <c r="A53" s="53">
        <v>91931</v>
      </c>
      <c r="B53" s="22" t="s">
        <v>109</v>
      </c>
      <c r="C53" s="47" t="s">
        <v>125</v>
      </c>
      <c r="D53" s="36">
        <v>100</v>
      </c>
      <c r="E53" s="38" t="s">
        <v>9</v>
      </c>
      <c r="F53" s="33">
        <v>9.11</v>
      </c>
      <c r="G53" s="20">
        <f>F53*I8+F53</f>
        <v>11.387499999999999</v>
      </c>
      <c r="H53" s="56">
        <f t="shared" ref="H53:H64" si="13">G53*D53</f>
        <v>1138.75</v>
      </c>
      <c r="I53" s="57"/>
    </row>
    <row r="54" spans="1:9" ht="21" customHeight="1" x14ac:dyDescent="0.2">
      <c r="A54" s="53">
        <v>91940</v>
      </c>
      <c r="B54" s="22" t="s">
        <v>110</v>
      </c>
      <c r="C54" s="47" t="s">
        <v>126</v>
      </c>
      <c r="D54" s="36">
        <v>45</v>
      </c>
      <c r="E54" s="38" t="s">
        <v>9</v>
      </c>
      <c r="F54" s="33">
        <v>16.09</v>
      </c>
      <c r="G54" s="20">
        <f>F54*I8+F54</f>
        <v>20.112500000000001</v>
      </c>
      <c r="H54" s="56">
        <f t="shared" si="13"/>
        <v>905.0625</v>
      </c>
      <c r="I54" s="57"/>
    </row>
    <row r="55" spans="1:9" ht="24" customHeight="1" x14ac:dyDescent="0.2">
      <c r="A55" s="53">
        <v>91939</v>
      </c>
      <c r="B55" s="22" t="s">
        <v>111</v>
      </c>
      <c r="C55" s="47" t="s">
        <v>127</v>
      </c>
      <c r="D55" s="36">
        <v>8</v>
      </c>
      <c r="E55" s="38" t="s">
        <v>9</v>
      </c>
      <c r="F55" s="33">
        <v>30.12</v>
      </c>
      <c r="G55" s="20">
        <f>F55*I8+F55</f>
        <v>37.65</v>
      </c>
      <c r="H55" s="56">
        <f t="shared" si="13"/>
        <v>301.2</v>
      </c>
      <c r="I55" s="57"/>
    </row>
    <row r="56" spans="1:9" ht="33" customHeight="1" x14ac:dyDescent="0.2">
      <c r="A56" s="51">
        <v>101875</v>
      </c>
      <c r="B56" s="22" t="s">
        <v>112</v>
      </c>
      <c r="C56" s="47" t="s">
        <v>135</v>
      </c>
      <c r="D56" s="36">
        <v>1</v>
      </c>
      <c r="E56" s="38" t="s">
        <v>27</v>
      </c>
      <c r="F56" s="33">
        <v>452.46</v>
      </c>
      <c r="G56" s="20">
        <f>F56*I8+F56</f>
        <v>565.57499999999993</v>
      </c>
      <c r="H56" s="56">
        <f t="shared" si="13"/>
        <v>565.57499999999993</v>
      </c>
      <c r="I56" s="57"/>
    </row>
    <row r="57" spans="1:9" ht="24.75" customHeight="1" x14ac:dyDescent="0.2">
      <c r="A57" s="51">
        <v>93670</v>
      </c>
      <c r="B57" s="22" t="s">
        <v>113</v>
      </c>
      <c r="C57" s="47" t="s">
        <v>128</v>
      </c>
      <c r="D57" s="36">
        <v>6</v>
      </c>
      <c r="E57" s="38" t="s">
        <v>27</v>
      </c>
      <c r="F57" s="33">
        <v>74.760000000000005</v>
      </c>
      <c r="G57" s="20">
        <f>F57*I8+F57</f>
        <v>93.45</v>
      </c>
      <c r="H57" s="56">
        <f t="shared" ref="H57:H63" si="14">G57*D57</f>
        <v>560.70000000000005</v>
      </c>
      <c r="I57" s="57"/>
    </row>
    <row r="58" spans="1:9" ht="26.25" customHeight="1" x14ac:dyDescent="0.2">
      <c r="A58" s="53">
        <v>91953</v>
      </c>
      <c r="B58" s="22" t="s">
        <v>114</v>
      </c>
      <c r="C58" s="47" t="s">
        <v>129</v>
      </c>
      <c r="D58" s="36">
        <v>15</v>
      </c>
      <c r="E58" s="38" t="s">
        <v>27</v>
      </c>
      <c r="F58" s="33">
        <v>29</v>
      </c>
      <c r="G58" s="20">
        <f>F58*I8+F58</f>
        <v>36.25</v>
      </c>
      <c r="H58" s="56">
        <f t="shared" si="14"/>
        <v>543.75</v>
      </c>
      <c r="I58" s="57"/>
    </row>
    <row r="59" spans="1:9" ht="21.75" customHeight="1" x14ac:dyDescent="0.2">
      <c r="A59" s="53">
        <v>91997</v>
      </c>
      <c r="B59" s="22" t="s">
        <v>115</v>
      </c>
      <c r="C59" s="47" t="s">
        <v>130</v>
      </c>
      <c r="D59" s="36">
        <v>30</v>
      </c>
      <c r="E59" s="38" t="s">
        <v>9</v>
      </c>
      <c r="F59" s="33">
        <v>37.17</v>
      </c>
      <c r="G59" s="20">
        <f>F59*I8+F59</f>
        <v>46.462500000000006</v>
      </c>
      <c r="H59" s="56">
        <f t="shared" si="14"/>
        <v>1393.8750000000002</v>
      </c>
      <c r="I59" s="57"/>
    </row>
    <row r="60" spans="1:9" ht="15.75" customHeight="1" x14ac:dyDescent="0.2">
      <c r="A60" s="53">
        <v>98308</v>
      </c>
      <c r="B60" s="22" t="s">
        <v>116</v>
      </c>
      <c r="C60" s="47" t="s">
        <v>131</v>
      </c>
      <c r="D60" s="36">
        <v>3</v>
      </c>
      <c r="E60" s="38" t="s">
        <v>27</v>
      </c>
      <c r="F60" s="33">
        <v>35.76</v>
      </c>
      <c r="G60" s="20">
        <f>F60*I8+F60</f>
        <v>44.699999999999996</v>
      </c>
      <c r="H60" s="56">
        <f t="shared" si="14"/>
        <v>134.1</v>
      </c>
      <c r="I60" s="57"/>
    </row>
    <row r="61" spans="1:9" ht="23.25" customHeight="1" x14ac:dyDescent="0.2">
      <c r="A61" s="53">
        <v>98267</v>
      </c>
      <c r="B61" s="22" t="s">
        <v>117</v>
      </c>
      <c r="C61" s="47" t="s">
        <v>132</v>
      </c>
      <c r="D61" s="36">
        <v>150</v>
      </c>
      <c r="E61" s="38" t="s">
        <v>27</v>
      </c>
      <c r="F61" s="33">
        <v>11.05</v>
      </c>
      <c r="G61" s="20">
        <f>F61*I8+F61</f>
        <v>13.8125</v>
      </c>
      <c r="H61" s="56">
        <f t="shared" si="14"/>
        <v>2071.875</v>
      </c>
      <c r="I61" s="57"/>
    </row>
    <row r="62" spans="1:9" ht="33.75" customHeight="1" x14ac:dyDescent="0.2">
      <c r="A62" s="51">
        <v>100562</v>
      </c>
      <c r="B62" s="22" t="s">
        <v>118</v>
      </c>
      <c r="C62" s="47" t="s">
        <v>133</v>
      </c>
      <c r="D62" s="36">
        <v>1</v>
      </c>
      <c r="E62" s="38" t="s">
        <v>27</v>
      </c>
      <c r="F62" s="33">
        <v>336.17</v>
      </c>
      <c r="G62" s="20">
        <f>F62*I8+F62</f>
        <v>420.21250000000003</v>
      </c>
      <c r="H62" s="56">
        <f t="shared" si="14"/>
        <v>420.21250000000003</v>
      </c>
      <c r="I62" s="57"/>
    </row>
    <row r="63" spans="1:9" ht="13.5" customHeight="1" x14ac:dyDescent="0.2">
      <c r="A63" s="51">
        <v>39387</v>
      </c>
      <c r="B63" s="22" t="s">
        <v>119</v>
      </c>
      <c r="C63" s="47" t="s">
        <v>134</v>
      </c>
      <c r="D63" s="36">
        <v>40</v>
      </c>
      <c r="E63" s="38" t="s">
        <v>27</v>
      </c>
      <c r="F63" s="33">
        <v>16.37</v>
      </c>
      <c r="G63" s="20">
        <f>F63*I8+F63</f>
        <v>20.462500000000002</v>
      </c>
      <c r="H63" s="56">
        <f t="shared" si="14"/>
        <v>818.50000000000011</v>
      </c>
      <c r="I63" s="57"/>
    </row>
    <row r="64" spans="1:9" ht="24.75" customHeight="1" x14ac:dyDescent="0.2">
      <c r="A64" s="52" t="s">
        <v>137</v>
      </c>
      <c r="B64" s="22" t="s">
        <v>120</v>
      </c>
      <c r="C64" s="47" t="s">
        <v>136</v>
      </c>
      <c r="D64" s="36">
        <v>20</v>
      </c>
      <c r="E64" s="38" t="s">
        <v>27</v>
      </c>
      <c r="F64" s="33">
        <v>166.28</v>
      </c>
      <c r="G64" s="20">
        <f>F64*I8+F64</f>
        <v>207.85</v>
      </c>
      <c r="H64" s="56">
        <f t="shared" si="13"/>
        <v>4157</v>
      </c>
      <c r="I64" s="57"/>
    </row>
    <row r="65" spans="1:9" ht="12" customHeight="1" x14ac:dyDescent="0.2">
      <c r="A65" s="48"/>
      <c r="B65" s="17"/>
      <c r="C65" s="34" t="s">
        <v>62</v>
      </c>
      <c r="D65" s="18"/>
      <c r="E65" s="36"/>
      <c r="F65" s="20"/>
      <c r="G65" s="20"/>
      <c r="H65" s="58">
        <f>SUM(H49:H64)</f>
        <v>19931.850000000002</v>
      </c>
      <c r="I65" s="59"/>
    </row>
    <row r="66" spans="1:9" ht="12.75" customHeight="1" x14ac:dyDescent="0.2">
      <c r="A66" s="48"/>
      <c r="B66" s="14" t="s">
        <v>144</v>
      </c>
      <c r="C66" s="31" t="s">
        <v>152</v>
      </c>
      <c r="D66" s="15"/>
      <c r="E66" s="39"/>
      <c r="F66" s="13"/>
      <c r="G66" s="13"/>
      <c r="H66" s="58"/>
      <c r="I66" s="59"/>
    </row>
    <row r="67" spans="1:9" ht="23.25" customHeight="1" x14ac:dyDescent="0.2">
      <c r="A67" s="54">
        <v>102607</v>
      </c>
      <c r="B67" s="22" t="s">
        <v>171</v>
      </c>
      <c r="C67" s="47" t="s">
        <v>172</v>
      </c>
      <c r="D67" s="36">
        <v>1</v>
      </c>
      <c r="E67" s="38" t="s">
        <v>27</v>
      </c>
      <c r="F67" s="33">
        <v>481.74</v>
      </c>
      <c r="G67" s="20">
        <f>F67*I8+F67</f>
        <v>602.17499999999995</v>
      </c>
      <c r="H67" s="56">
        <f t="shared" ref="H67:H81" si="15">G67*D67</f>
        <v>602.17499999999995</v>
      </c>
      <c r="I67" s="57"/>
    </row>
    <row r="68" spans="1:9" ht="23.25" customHeight="1" x14ac:dyDescent="0.2">
      <c r="A68" s="54">
        <v>94795</v>
      </c>
      <c r="B68" s="22" t="s">
        <v>173</v>
      </c>
      <c r="C68" s="47" t="s">
        <v>174</v>
      </c>
      <c r="D68" s="36">
        <v>1</v>
      </c>
      <c r="E68" s="38" t="s">
        <v>9</v>
      </c>
      <c r="F68" s="33">
        <v>70.099999999999994</v>
      </c>
      <c r="G68" s="20">
        <f>F68*I8+F68</f>
        <v>87.625</v>
      </c>
      <c r="H68" s="56">
        <f t="shared" ref="H68:H69" si="16">G68*D68</f>
        <v>87.625</v>
      </c>
      <c r="I68" s="57"/>
    </row>
    <row r="69" spans="1:9" ht="23.25" customHeight="1" x14ac:dyDescent="0.2">
      <c r="A69" s="54">
        <v>89972</v>
      </c>
      <c r="B69" s="22" t="s">
        <v>175</v>
      </c>
      <c r="C69" s="47" t="s">
        <v>176</v>
      </c>
      <c r="D69" s="36">
        <v>1</v>
      </c>
      <c r="E69" s="38" t="s">
        <v>9</v>
      </c>
      <c r="F69" s="33">
        <v>59.12</v>
      </c>
      <c r="G69" s="20">
        <f>F69*I8+F69</f>
        <v>73.899999999999991</v>
      </c>
      <c r="H69" s="56">
        <f t="shared" si="16"/>
        <v>73.899999999999991</v>
      </c>
      <c r="I69" s="57"/>
    </row>
    <row r="70" spans="1:9" ht="23.25" customHeight="1" x14ac:dyDescent="0.2">
      <c r="A70" s="54">
        <v>96</v>
      </c>
      <c r="B70" s="22" t="s">
        <v>177</v>
      </c>
      <c r="C70" s="47" t="s">
        <v>178</v>
      </c>
      <c r="D70" s="36">
        <v>2</v>
      </c>
      <c r="E70" s="38" t="s">
        <v>9</v>
      </c>
      <c r="F70" s="33">
        <v>14.77</v>
      </c>
      <c r="G70" s="20">
        <f>F70*I8+F70</f>
        <v>18.462499999999999</v>
      </c>
      <c r="H70" s="56">
        <f t="shared" ref="H70:H73" si="17">G70*D70</f>
        <v>36.924999999999997</v>
      </c>
      <c r="I70" s="57"/>
    </row>
    <row r="71" spans="1:9" ht="23.25" customHeight="1" x14ac:dyDescent="0.2">
      <c r="A71" s="54">
        <v>97</v>
      </c>
      <c r="B71" s="22" t="s">
        <v>179</v>
      </c>
      <c r="C71" s="47" t="s">
        <v>180</v>
      </c>
      <c r="D71" s="36">
        <v>1</v>
      </c>
      <c r="E71" s="38" t="s">
        <v>9</v>
      </c>
      <c r="F71" s="33">
        <v>34.76</v>
      </c>
      <c r="G71" s="20">
        <f>F71*I8+F71</f>
        <v>43.449999999999996</v>
      </c>
      <c r="H71" s="56">
        <f t="shared" ref="H71" si="18">G71*D71</f>
        <v>43.449999999999996</v>
      </c>
      <c r="I71" s="57"/>
    </row>
    <row r="72" spans="1:9" ht="23.25" customHeight="1" x14ac:dyDescent="0.2">
      <c r="A72" s="54">
        <v>89357</v>
      </c>
      <c r="B72" s="22" t="s">
        <v>181</v>
      </c>
      <c r="C72" s="47" t="s">
        <v>182</v>
      </c>
      <c r="D72" s="36">
        <v>12</v>
      </c>
      <c r="E72" s="38" t="s">
        <v>9</v>
      </c>
      <c r="F72" s="33">
        <v>24.93</v>
      </c>
      <c r="G72" s="20">
        <f>F72*I8+F72</f>
        <v>31.162500000000001</v>
      </c>
      <c r="H72" s="56">
        <f t="shared" ref="H72" si="19">G72*D72</f>
        <v>373.95000000000005</v>
      </c>
      <c r="I72" s="57"/>
    </row>
    <row r="73" spans="1:9" ht="23.25" customHeight="1" x14ac:dyDescent="0.2">
      <c r="A73" s="54">
        <v>89356</v>
      </c>
      <c r="B73" s="22" t="s">
        <v>145</v>
      </c>
      <c r="C73" s="47" t="s">
        <v>138</v>
      </c>
      <c r="D73" s="36">
        <v>36</v>
      </c>
      <c r="E73" s="38" t="s">
        <v>9</v>
      </c>
      <c r="F73" s="33">
        <v>24.93</v>
      </c>
      <c r="G73" s="20">
        <f>F73*I8+F73</f>
        <v>31.162500000000001</v>
      </c>
      <c r="H73" s="56">
        <f t="shared" si="17"/>
        <v>1121.8500000000001</v>
      </c>
      <c r="I73" s="57"/>
    </row>
    <row r="74" spans="1:9" ht="23.25" customHeight="1" x14ac:dyDescent="0.2">
      <c r="A74" s="54">
        <v>89987</v>
      </c>
      <c r="B74" s="22" t="s">
        <v>146</v>
      </c>
      <c r="C74" s="47" t="s">
        <v>160</v>
      </c>
      <c r="D74" s="36">
        <v>2</v>
      </c>
      <c r="E74" s="38" t="s">
        <v>27</v>
      </c>
      <c r="F74" s="33">
        <v>107.36</v>
      </c>
      <c r="G74" s="20">
        <f>F74*I8+F74</f>
        <v>134.19999999999999</v>
      </c>
      <c r="H74" s="56">
        <f t="shared" si="15"/>
        <v>268.39999999999998</v>
      </c>
      <c r="I74" s="57"/>
    </row>
    <row r="75" spans="1:9" ht="24" customHeight="1" x14ac:dyDescent="0.2">
      <c r="A75" s="54">
        <v>89711</v>
      </c>
      <c r="B75" s="22" t="s">
        <v>147</v>
      </c>
      <c r="C75" s="47" t="s">
        <v>139</v>
      </c>
      <c r="D75" s="36">
        <v>12</v>
      </c>
      <c r="E75" s="38" t="s">
        <v>9</v>
      </c>
      <c r="F75" s="33">
        <v>23.45</v>
      </c>
      <c r="G75" s="20">
        <f>F75*I8+F75</f>
        <v>29.3125</v>
      </c>
      <c r="H75" s="56">
        <f t="shared" si="15"/>
        <v>351.75</v>
      </c>
      <c r="I75" s="57"/>
    </row>
    <row r="76" spans="1:9" ht="24" customHeight="1" x14ac:dyDescent="0.2">
      <c r="A76" s="54">
        <v>89712</v>
      </c>
      <c r="B76" s="22" t="s">
        <v>148</v>
      </c>
      <c r="C76" s="47" t="s">
        <v>140</v>
      </c>
      <c r="D76" s="36">
        <v>18</v>
      </c>
      <c r="E76" s="38" t="s">
        <v>9</v>
      </c>
      <c r="F76" s="33">
        <v>30.22</v>
      </c>
      <c r="G76" s="20">
        <f>F76*I8+F76</f>
        <v>37.774999999999999</v>
      </c>
      <c r="H76" s="56">
        <f t="shared" si="15"/>
        <v>679.94999999999993</v>
      </c>
      <c r="I76" s="57"/>
    </row>
    <row r="77" spans="1:9" ht="23.25" customHeight="1" x14ac:dyDescent="0.2">
      <c r="A77" s="54">
        <v>89714</v>
      </c>
      <c r="B77" s="22" t="s">
        <v>149</v>
      </c>
      <c r="C77" s="47" t="s">
        <v>141</v>
      </c>
      <c r="D77" s="36">
        <v>24</v>
      </c>
      <c r="E77" s="38" t="s">
        <v>9</v>
      </c>
      <c r="F77" s="33">
        <v>42.06</v>
      </c>
      <c r="G77" s="20">
        <f>F77*I8+F77</f>
        <v>52.575000000000003</v>
      </c>
      <c r="H77" s="56">
        <f t="shared" ref="H77" si="20">G77*D77</f>
        <v>1261.8000000000002</v>
      </c>
      <c r="I77" s="57"/>
    </row>
    <row r="78" spans="1:9" ht="22.5" customHeight="1" x14ac:dyDescent="0.2">
      <c r="A78" s="54">
        <v>89707</v>
      </c>
      <c r="B78" s="22" t="s">
        <v>150</v>
      </c>
      <c r="C78" s="47" t="s">
        <v>142</v>
      </c>
      <c r="D78" s="36">
        <v>4</v>
      </c>
      <c r="E78" s="38" t="s">
        <v>27</v>
      </c>
      <c r="F78" s="33">
        <v>52.49</v>
      </c>
      <c r="G78" s="20">
        <f>F78*I8+F78</f>
        <v>65.612499999999997</v>
      </c>
      <c r="H78" s="56">
        <f t="shared" si="15"/>
        <v>262.45</v>
      </c>
      <c r="I78" s="57"/>
    </row>
    <row r="79" spans="1:9" ht="36.75" customHeight="1" x14ac:dyDescent="0.2">
      <c r="A79" s="54">
        <v>99250</v>
      </c>
      <c r="B79" s="22" t="s">
        <v>151</v>
      </c>
      <c r="C79" s="47" t="s">
        <v>143</v>
      </c>
      <c r="D79" s="36">
        <v>2</v>
      </c>
      <c r="E79" s="38" t="s">
        <v>27</v>
      </c>
      <c r="F79" s="33">
        <v>175.4</v>
      </c>
      <c r="G79" s="20">
        <f>F79*I8+F79</f>
        <v>219.25</v>
      </c>
      <c r="H79" s="56">
        <f t="shared" ref="H79:H80" si="21">G79*D79</f>
        <v>438.5</v>
      </c>
      <c r="I79" s="57"/>
    </row>
    <row r="80" spans="1:9" ht="34.5" customHeight="1" x14ac:dyDescent="0.2">
      <c r="A80" s="54">
        <v>98052</v>
      </c>
      <c r="B80" s="22" t="s">
        <v>183</v>
      </c>
      <c r="C80" s="47" t="s">
        <v>184</v>
      </c>
      <c r="D80" s="36">
        <v>1</v>
      </c>
      <c r="E80" s="38" t="s">
        <v>27</v>
      </c>
      <c r="F80" s="33">
        <v>2037.42</v>
      </c>
      <c r="G80" s="20">
        <f>F80*I8+F80</f>
        <v>2546.7750000000001</v>
      </c>
      <c r="H80" s="56">
        <f t="shared" si="21"/>
        <v>2546.7750000000001</v>
      </c>
      <c r="I80" s="57"/>
    </row>
    <row r="81" spans="1:9" ht="33.75" customHeight="1" x14ac:dyDescent="0.2">
      <c r="A81" s="54" t="s">
        <v>186</v>
      </c>
      <c r="B81" s="22" t="s">
        <v>151</v>
      </c>
      <c r="C81" s="47" t="s">
        <v>185</v>
      </c>
      <c r="D81" s="36">
        <v>1</v>
      </c>
      <c r="E81" s="38" t="s">
        <v>27</v>
      </c>
      <c r="F81" s="33">
        <v>3145.1</v>
      </c>
      <c r="G81" s="20">
        <f>F81*I8+F81</f>
        <v>3931.375</v>
      </c>
      <c r="H81" s="56">
        <f t="shared" si="15"/>
        <v>3931.375</v>
      </c>
      <c r="I81" s="57"/>
    </row>
    <row r="82" spans="1:9" ht="14.25" customHeight="1" x14ac:dyDescent="0.2">
      <c r="A82" s="48"/>
      <c r="B82" s="17"/>
      <c r="C82" s="34" t="s">
        <v>153</v>
      </c>
      <c r="D82" s="18"/>
      <c r="E82" s="38"/>
      <c r="F82" s="20"/>
      <c r="G82" s="20"/>
      <c r="H82" s="58">
        <f>SUM(H67:H81)</f>
        <v>12080.875</v>
      </c>
      <c r="I82" s="59"/>
    </row>
    <row r="83" spans="1:9" ht="14.25" customHeight="1" x14ac:dyDescent="0.2">
      <c r="A83" s="48"/>
      <c r="B83" s="14" t="s">
        <v>37</v>
      </c>
      <c r="C83" s="37" t="s">
        <v>187</v>
      </c>
      <c r="D83" s="15"/>
      <c r="E83" s="39"/>
      <c r="F83" s="13"/>
      <c r="G83" s="13"/>
      <c r="H83" s="58"/>
      <c r="I83" s="59"/>
    </row>
    <row r="84" spans="1:9" ht="33.75" customHeight="1" x14ac:dyDescent="0.2">
      <c r="A84" s="55">
        <v>86932</v>
      </c>
      <c r="B84" s="23" t="s">
        <v>38</v>
      </c>
      <c r="C84" s="47" t="s">
        <v>154</v>
      </c>
      <c r="D84" s="36">
        <v>1</v>
      </c>
      <c r="E84" s="38" t="s">
        <v>27</v>
      </c>
      <c r="F84" s="33">
        <v>547.11</v>
      </c>
      <c r="G84" s="20">
        <f>F84*I8+F84</f>
        <v>683.88750000000005</v>
      </c>
      <c r="H84" s="56">
        <f t="shared" ref="H84:H92" si="22">G84*D84</f>
        <v>683.88750000000005</v>
      </c>
      <c r="I84" s="57"/>
    </row>
    <row r="85" spans="1:9" ht="45" customHeight="1" x14ac:dyDescent="0.2">
      <c r="A85" s="55">
        <v>86941</v>
      </c>
      <c r="B85" s="23" t="s">
        <v>39</v>
      </c>
      <c r="C85" s="47" t="s">
        <v>155</v>
      </c>
      <c r="D85" s="36">
        <v>5</v>
      </c>
      <c r="E85" s="38" t="s">
        <v>27</v>
      </c>
      <c r="F85" s="33">
        <v>1089.9000000000001</v>
      </c>
      <c r="G85" s="20">
        <f>F85*I8+F85</f>
        <v>1362.375</v>
      </c>
      <c r="H85" s="56">
        <f t="shared" si="22"/>
        <v>6811.875</v>
      </c>
      <c r="I85" s="57"/>
    </row>
    <row r="86" spans="1:9" ht="27.75" customHeight="1" x14ac:dyDescent="0.2">
      <c r="A86" s="55">
        <v>86900</v>
      </c>
      <c r="B86" s="23" t="s">
        <v>42</v>
      </c>
      <c r="C86" s="47" t="s">
        <v>167</v>
      </c>
      <c r="D86" s="36">
        <v>1</v>
      </c>
      <c r="E86" s="38" t="s">
        <v>27</v>
      </c>
      <c r="F86" s="33">
        <v>249.49</v>
      </c>
      <c r="G86" s="20">
        <f>F86*I8+F86</f>
        <v>311.86250000000001</v>
      </c>
      <c r="H86" s="56">
        <f t="shared" ref="H86" si="23">G86*D86</f>
        <v>311.86250000000001</v>
      </c>
      <c r="I86" s="57"/>
    </row>
    <row r="87" spans="1:9" ht="27.75" customHeight="1" x14ac:dyDescent="0.2">
      <c r="A87" s="55">
        <v>86910</v>
      </c>
      <c r="B87" s="23" t="s">
        <v>40</v>
      </c>
      <c r="C87" s="47" t="s">
        <v>170</v>
      </c>
      <c r="D87" s="36">
        <v>1</v>
      </c>
      <c r="E87" s="38" t="s">
        <v>27</v>
      </c>
      <c r="F87" s="33">
        <v>184.01</v>
      </c>
      <c r="G87" s="20">
        <f>F87*I8+F87</f>
        <v>230.01249999999999</v>
      </c>
      <c r="H87" s="56">
        <f t="shared" ref="H87" si="24">G87*D87</f>
        <v>230.01249999999999</v>
      </c>
      <c r="I87" s="57"/>
    </row>
    <row r="88" spans="1:9" ht="19.5" customHeight="1" x14ac:dyDescent="0.2">
      <c r="A88" s="55">
        <v>95543</v>
      </c>
      <c r="B88" s="23" t="s">
        <v>41</v>
      </c>
      <c r="C88" s="47" t="s">
        <v>161</v>
      </c>
      <c r="D88" s="36">
        <v>5</v>
      </c>
      <c r="E88" s="38" t="s">
        <v>27</v>
      </c>
      <c r="F88" s="33">
        <v>106.85</v>
      </c>
      <c r="G88" s="20">
        <f>F88*I8+F88</f>
        <v>133.5625</v>
      </c>
      <c r="H88" s="56">
        <f t="shared" si="22"/>
        <v>667.8125</v>
      </c>
      <c r="I88" s="57"/>
    </row>
    <row r="89" spans="1:9" ht="14.25" customHeight="1" x14ac:dyDescent="0.2">
      <c r="A89" s="55">
        <v>95544</v>
      </c>
      <c r="B89" s="23" t="s">
        <v>63</v>
      </c>
      <c r="C89" s="47" t="s">
        <v>156</v>
      </c>
      <c r="D89" s="36">
        <v>1</v>
      </c>
      <c r="E89" s="38" t="s">
        <v>27</v>
      </c>
      <c r="F89" s="33">
        <v>82.49</v>
      </c>
      <c r="G89" s="20">
        <f>F89*I8+F89</f>
        <v>103.1125</v>
      </c>
      <c r="H89" s="56">
        <f t="shared" si="22"/>
        <v>103.1125</v>
      </c>
      <c r="I89" s="57"/>
    </row>
    <row r="90" spans="1:9" ht="18.75" customHeight="1" x14ac:dyDescent="0.2">
      <c r="A90" s="55">
        <v>95545</v>
      </c>
      <c r="B90" s="23" t="s">
        <v>64</v>
      </c>
      <c r="C90" s="47" t="s">
        <v>157</v>
      </c>
      <c r="D90" s="36">
        <v>5</v>
      </c>
      <c r="E90" s="38" t="s">
        <v>27</v>
      </c>
      <c r="F90" s="33">
        <v>80.680000000000007</v>
      </c>
      <c r="G90" s="20">
        <f>F90*I8+F90</f>
        <v>100.85000000000001</v>
      </c>
      <c r="H90" s="56">
        <f t="shared" si="22"/>
        <v>504.25000000000006</v>
      </c>
      <c r="I90" s="57"/>
    </row>
    <row r="91" spans="1:9" ht="18.75" customHeight="1" x14ac:dyDescent="0.2">
      <c r="A91" s="55">
        <v>377</v>
      </c>
      <c r="B91" s="23" t="s">
        <v>168</v>
      </c>
      <c r="C91" s="47" t="s">
        <v>158</v>
      </c>
      <c r="D91" s="36">
        <v>1</v>
      </c>
      <c r="E91" s="38" t="s">
        <v>27</v>
      </c>
      <c r="F91" s="33">
        <v>37.28</v>
      </c>
      <c r="G91" s="20">
        <f>F91*I8+F91</f>
        <v>46.6</v>
      </c>
      <c r="H91" s="56">
        <f t="shared" si="22"/>
        <v>46.6</v>
      </c>
      <c r="I91" s="57"/>
    </row>
    <row r="92" spans="1:9" ht="24.75" customHeight="1" x14ac:dyDescent="0.2">
      <c r="A92" s="55">
        <v>36204</v>
      </c>
      <c r="B92" s="23" t="s">
        <v>169</v>
      </c>
      <c r="C92" s="47" t="s">
        <v>159</v>
      </c>
      <c r="D92" s="36">
        <v>2</v>
      </c>
      <c r="E92" s="38" t="s">
        <v>27</v>
      </c>
      <c r="F92" s="33">
        <v>225.3</v>
      </c>
      <c r="G92" s="20">
        <f>F92*I8+F92</f>
        <v>281.625</v>
      </c>
      <c r="H92" s="56">
        <f t="shared" si="22"/>
        <v>563.25</v>
      </c>
      <c r="I92" s="57"/>
    </row>
    <row r="93" spans="1:9" ht="10.5" customHeight="1" x14ac:dyDescent="0.2">
      <c r="A93" s="48"/>
      <c r="B93" s="17"/>
      <c r="C93" s="34" t="s">
        <v>65</v>
      </c>
      <c r="D93" s="18"/>
      <c r="E93" s="36"/>
      <c r="F93" s="20"/>
      <c r="G93" s="20"/>
      <c r="H93" s="58">
        <f>SUM(H84:H92)</f>
        <v>9922.6625000000004</v>
      </c>
      <c r="I93" s="59"/>
    </row>
    <row r="94" spans="1:9" ht="15.95" customHeight="1" x14ac:dyDescent="0.2">
      <c r="A94" s="24"/>
      <c r="B94" s="21"/>
      <c r="C94" s="25" t="s">
        <v>8</v>
      </c>
      <c r="D94" s="24"/>
      <c r="E94" s="26"/>
      <c r="F94" s="27"/>
      <c r="G94" s="27"/>
      <c r="H94" s="58">
        <f>SUM(H22,H29,H36,H40,H47,H65,H82,H93)+0.02</f>
        <v>140925.1525</v>
      </c>
      <c r="I94" s="59"/>
    </row>
    <row r="95" spans="1:9" x14ac:dyDescent="0.2">
      <c r="A95" s="28"/>
      <c r="B95" s="28"/>
      <c r="C95" s="6" t="s">
        <v>70</v>
      </c>
      <c r="D95" s="28"/>
      <c r="E95" s="28"/>
      <c r="F95" s="28"/>
      <c r="G95" s="28"/>
      <c r="H95" s="28"/>
      <c r="I95" s="28"/>
    </row>
    <row r="96" spans="1:9" x14ac:dyDescent="0.2">
      <c r="A96" s="28"/>
      <c r="B96" s="28"/>
      <c r="C96" s="28"/>
      <c r="D96" s="28"/>
      <c r="E96" s="28"/>
      <c r="F96" s="28"/>
      <c r="G96" s="28"/>
      <c r="H96" s="28"/>
      <c r="I96" s="28"/>
    </row>
    <row r="97" spans="1:11" x14ac:dyDescent="0.2">
      <c r="A97" s="28"/>
      <c r="B97" s="28"/>
      <c r="C97" s="16" t="s">
        <v>23</v>
      </c>
      <c r="D97" s="16" t="s">
        <v>66</v>
      </c>
      <c r="E97" s="16"/>
      <c r="F97" s="16"/>
      <c r="G97" s="6"/>
      <c r="H97" s="6"/>
      <c r="I97" s="28"/>
      <c r="J97" s="4"/>
      <c r="K97" s="4"/>
    </row>
    <row r="98" spans="1:11" x14ac:dyDescent="0.2">
      <c r="A98" s="28"/>
      <c r="B98" s="28"/>
      <c r="C98" s="6" t="s">
        <v>4</v>
      </c>
      <c r="D98" s="6" t="s">
        <v>67</v>
      </c>
      <c r="E98" s="6"/>
      <c r="F98" s="6"/>
      <c r="G98" s="6"/>
      <c r="H98" s="6"/>
      <c r="I98" s="28"/>
    </row>
    <row r="99" spans="1:11" x14ac:dyDescent="0.2">
      <c r="H99" s="65"/>
      <c r="I99" s="65"/>
    </row>
    <row r="103" spans="1:11" x14ac:dyDescent="0.2">
      <c r="C103" s="3"/>
      <c r="G103" s="61"/>
      <c r="H103" s="62"/>
    </row>
    <row r="104" spans="1:11" x14ac:dyDescent="0.2">
      <c r="C104" s="2"/>
      <c r="G104" s="60"/>
      <c r="H104" s="60"/>
    </row>
    <row r="105" spans="1:11" x14ac:dyDescent="0.2">
      <c r="C105" s="2"/>
      <c r="G105" s="60"/>
      <c r="H105" s="60"/>
    </row>
    <row r="106" spans="1:11" x14ac:dyDescent="0.2">
      <c r="G106" s="60"/>
      <c r="H106" s="60"/>
    </row>
  </sheetData>
  <mergeCells count="92">
    <mergeCell ref="H23:I23"/>
    <mergeCell ref="H18:I18"/>
    <mergeCell ref="H15:I15"/>
    <mergeCell ref="H24:I24"/>
    <mergeCell ref="H29:I29"/>
    <mergeCell ref="H25:I25"/>
    <mergeCell ref="H26:I26"/>
    <mergeCell ref="H28:I28"/>
    <mergeCell ref="H27:I27"/>
    <mergeCell ref="H21:I21"/>
    <mergeCell ref="H17:I17"/>
    <mergeCell ref="H14:I14"/>
    <mergeCell ref="H13:I13"/>
    <mergeCell ref="H12:I12"/>
    <mergeCell ref="H19:I19"/>
    <mergeCell ref="A3:I3"/>
    <mergeCell ref="G103:H103"/>
    <mergeCell ref="H9:I9"/>
    <mergeCell ref="H10:I10"/>
    <mergeCell ref="H99:I99"/>
    <mergeCell ref="H36:I36"/>
    <mergeCell ref="H75:I75"/>
    <mergeCell ref="H66:I66"/>
    <mergeCell ref="H67:I67"/>
    <mergeCell ref="H55:I55"/>
    <mergeCell ref="H56:I56"/>
    <mergeCell ref="H16:I16"/>
    <mergeCell ref="H39:I39"/>
    <mergeCell ref="H11:I11"/>
    <mergeCell ref="H20:I20"/>
    <mergeCell ref="H22:I22"/>
    <mergeCell ref="H94:I94"/>
    <mergeCell ref="G104:H104"/>
    <mergeCell ref="G105:H105"/>
    <mergeCell ref="G106:H106"/>
    <mergeCell ref="H32:I32"/>
    <mergeCell ref="H35:I35"/>
    <mergeCell ref="H37:I37"/>
    <mergeCell ref="H45:I45"/>
    <mergeCell ref="H57:I57"/>
    <mergeCell ref="H50:I50"/>
    <mergeCell ref="H43:I43"/>
    <mergeCell ref="H46:I46"/>
    <mergeCell ref="H41:I41"/>
    <mergeCell ref="H54:I54"/>
    <mergeCell ref="H52:I52"/>
    <mergeCell ref="H47:I47"/>
    <mergeCell ref="H44:I44"/>
    <mergeCell ref="H49:I49"/>
    <mergeCell ref="H53:I53"/>
    <mergeCell ref="H77:I77"/>
    <mergeCell ref="H58:I58"/>
    <mergeCell ref="H59:I59"/>
    <mergeCell ref="H60:I60"/>
    <mergeCell ref="H76:I76"/>
    <mergeCell ref="H64:I64"/>
    <mergeCell ref="H61:I61"/>
    <mergeCell ref="H73:I73"/>
    <mergeCell ref="H71:I71"/>
    <mergeCell ref="H90:I90"/>
    <mergeCell ref="H91:I91"/>
    <mergeCell ref="H93:I93"/>
    <mergeCell ref="H92:I92"/>
    <mergeCell ref="H89:I89"/>
    <mergeCell ref="H69:I69"/>
    <mergeCell ref="H83:I83"/>
    <mergeCell ref="H84:I84"/>
    <mergeCell ref="H85:I85"/>
    <mergeCell ref="H88:I88"/>
    <mergeCell ref="H86:I86"/>
    <mergeCell ref="H87:I87"/>
    <mergeCell ref="H82:I82"/>
    <mergeCell ref="H81:I81"/>
    <mergeCell ref="H78:I78"/>
    <mergeCell ref="H79:I79"/>
    <mergeCell ref="H80:I80"/>
    <mergeCell ref="H72:I72"/>
    <mergeCell ref="H74:I74"/>
    <mergeCell ref="H30:I30"/>
    <mergeCell ref="H31:I31"/>
    <mergeCell ref="H38:I38"/>
    <mergeCell ref="H40:I40"/>
    <mergeCell ref="H70:I70"/>
    <mergeCell ref="H62:I62"/>
    <mergeCell ref="H63:I63"/>
    <mergeCell ref="H42:I42"/>
    <mergeCell ref="H33:I33"/>
    <mergeCell ref="H34:I34"/>
    <mergeCell ref="H48:I48"/>
    <mergeCell ref="H51:I51"/>
    <mergeCell ref="H65:I65"/>
    <mergeCell ref="H68:I68"/>
  </mergeCells>
  <printOptions horizontalCentered="1"/>
  <pageMargins left="0.70866141732283472" right="0.70866141732283472" top="1.299212598425197" bottom="0.74803149606299213" header="0.31496062992125984" footer="0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ORÇAMENTO</vt:lpstr>
      <vt:lpstr>ORÇAMENTO!Area_de_impressao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Online2PDF.com</dc:creator>
  <cp:lastModifiedBy>user134</cp:lastModifiedBy>
  <cp:lastPrinted>2021-08-10T12:51:21Z</cp:lastPrinted>
  <dcterms:created xsi:type="dcterms:W3CDTF">2019-07-18T19:54:16Z</dcterms:created>
  <dcterms:modified xsi:type="dcterms:W3CDTF">2023-07-20T12:04:57Z</dcterms:modified>
</cp:coreProperties>
</file>