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arez\Desktop\ESF 4 E ESF 3\ESF 3\Nova pasta Correções\"/>
    </mc:Choice>
  </mc:AlternateContent>
  <bookViews>
    <workbookView xWindow="120" yWindow="15" windowWidth="18960" windowHeight="11325"/>
  </bookViews>
  <sheets>
    <sheet name="ORÇAMENTO" sheetId="1" r:id="rId1"/>
  </sheets>
  <definedNames>
    <definedName name="_xlnm.Print_Area" localSheetId="0">ORÇAMENTO!$A$3:$I$110</definedName>
  </definedNames>
  <calcPr calcId="162913"/>
</workbook>
</file>

<file path=xl/calcChain.xml><?xml version="1.0" encoding="utf-8"?>
<calcChain xmlns="http://schemas.openxmlformats.org/spreadsheetml/2006/main">
  <c r="H110" i="1" l="1"/>
  <c r="G24" i="1" l="1"/>
  <c r="H24" i="1" s="1"/>
  <c r="G18" i="1" l="1"/>
  <c r="H18" i="1"/>
  <c r="G19" i="1"/>
  <c r="H19" i="1" s="1"/>
  <c r="G17" i="1"/>
  <c r="H17" i="1" s="1"/>
  <c r="G94" i="1" l="1"/>
  <c r="H94" i="1" s="1"/>
  <c r="G93" i="1"/>
  <c r="H93" i="1"/>
  <c r="G96" i="1"/>
  <c r="H96" i="1" s="1"/>
  <c r="G92" i="1"/>
  <c r="H92" i="1" s="1"/>
  <c r="G91" i="1"/>
  <c r="H91" i="1" s="1"/>
  <c r="G12" i="1" l="1"/>
  <c r="G21" i="1"/>
  <c r="H21" i="1" s="1"/>
  <c r="H12" i="1" l="1"/>
  <c r="G23" i="1" l="1"/>
  <c r="H23" i="1" s="1"/>
  <c r="G80" i="1" l="1"/>
  <c r="G109" i="1" l="1"/>
  <c r="G108" i="1"/>
  <c r="G107" i="1"/>
  <c r="G106" i="1"/>
  <c r="G105" i="1"/>
  <c r="G104" i="1"/>
  <c r="G103" i="1"/>
  <c r="G101" i="1"/>
  <c r="G100" i="1"/>
  <c r="G99" i="1"/>
  <c r="G98" i="1"/>
  <c r="G97" i="1"/>
  <c r="G95" i="1"/>
  <c r="G90" i="1"/>
  <c r="G89" i="1"/>
  <c r="G88" i="1"/>
  <c r="G87" i="1"/>
  <c r="G85" i="1"/>
  <c r="G84" i="1"/>
  <c r="G83" i="1"/>
  <c r="G82" i="1"/>
  <c r="G81" i="1"/>
  <c r="G79" i="1"/>
  <c r="G78" i="1"/>
  <c r="G77" i="1"/>
  <c r="G76" i="1"/>
  <c r="G74" i="1"/>
  <c r="G73" i="1"/>
  <c r="G72" i="1"/>
  <c r="G71" i="1"/>
  <c r="G70" i="1"/>
  <c r="G69" i="1"/>
  <c r="G68" i="1"/>
  <c r="G67" i="1"/>
  <c r="G66" i="1"/>
  <c r="G65" i="1"/>
  <c r="G64" i="1"/>
  <c r="G62" i="1"/>
  <c r="G61" i="1"/>
  <c r="G60" i="1"/>
  <c r="G59" i="1"/>
  <c r="G58" i="1"/>
  <c r="G57" i="1"/>
  <c r="G56" i="1"/>
  <c r="G55" i="1"/>
  <c r="G53" i="1"/>
  <c r="G52" i="1"/>
  <c r="G51" i="1"/>
  <c r="G50" i="1"/>
  <c r="G48" i="1"/>
  <c r="G47" i="1"/>
  <c r="G46" i="1"/>
  <c r="G44" i="1"/>
  <c r="G43" i="1"/>
  <c r="G42" i="1"/>
  <c r="G41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2" i="1"/>
  <c r="G20" i="1"/>
  <c r="G16" i="1"/>
  <c r="G15" i="1"/>
  <c r="G14" i="1"/>
  <c r="G13" i="1"/>
  <c r="G11" i="1"/>
  <c r="H85" i="1" l="1"/>
  <c r="H52" i="1"/>
  <c r="H109" i="1" l="1"/>
  <c r="H108" i="1"/>
  <c r="H107" i="1" l="1"/>
  <c r="H106" i="1" l="1"/>
  <c r="H105" i="1"/>
  <c r="H104" i="1"/>
  <c r="H100" i="1"/>
  <c r="H103" i="1"/>
  <c r="H56" i="1"/>
  <c r="H102" i="1" l="1"/>
  <c r="H60" i="1"/>
  <c r="H58" i="1"/>
  <c r="H43" i="1" l="1"/>
  <c r="H38" i="1" l="1"/>
  <c r="H28" i="1"/>
  <c r="H27" i="1"/>
  <c r="H30" i="1"/>
  <c r="H31" i="1"/>
  <c r="H77" i="1" l="1"/>
  <c r="H83" i="1"/>
  <c r="H33" i="1" l="1"/>
  <c r="H53" i="1" l="1"/>
  <c r="H51" i="1" l="1"/>
  <c r="H95" i="1"/>
  <c r="H89" i="1" l="1"/>
  <c r="H84" i="1"/>
  <c r="H73" i="1"/>
  <c r="H72" i="1" l="1"/>
  <c r="H44" i="1"/>
  <c r="H42" i="1"/>
  <c r="H26" i="1" l="1"/>
  <c r="H39" i="1"/>
  <c r="H37" i="1"/>
  <c r="H36" i="1"/>
  <c r="H35" i="1"/>
  <c r="H34" i="1"/>
  <c r="H32" i="1"/>
  <c r="H29" i="1"/>
  <c r="H25" i="1" l="1"/>
  <c r="H76" i="1" l="1"/>
  <c r="H90" i="1" l="1"/>
  <c r="H61" i="1" l="1"/>
  <c r="H48" i="1" l="1"/>
  <c r="H22" i="1" l="1"/>
  <c r="H20" i="1"/>
  <c r="H13" i="1"/>
  <c r="H99" i="1" l="1"/>
  <c r="H101" i="1"/>
  <c r="H71" i="1" l="1"/>
  <c r="H70" i="1"/>
  <c r="H59" i="1"/>
  <c r="H62" i="1"/>
  <c r="H57" i="1"/>
  <c r="H55" i="1"/>
  <c r="H41" i="1"/>
  <c r="H54" i="1" l="1"/>
  <c r="H40" i="1"/>
  <c r="H81" i="1" l="1"/>
  <c r="H66" i="1" l="1"/>
  <c r="H65" i="1"/>
  <c r="H98" i="1" l="1"/>
  <c r="H47" i="1"/>
  <c r="H46" i="1"/>
  <c r="H45" i="1" l="1"/>
  <c r="H74" i="1"/>
  <c r="H69" i="1"/>
  <c r="H68" i="1"/>
  <c r="H67" i="1"/>
  <c r="H64" i="1"/>
  <c r="H63" i="1" l="1"/>
  <c r="H15" i="1"/>
  <c r="H14" i="1"/>
  <c r="H11" i="1"/>
  <c r="H97" i="1" l="1"/>
  <c r="H88" i="1"/>
  <c r="H87" i="1"/>
  <c r="H86" i="1" l="1"/>
  <c r="H82" i="1"/>
  <c r="H80" i="1"/>
  <c r="H79" i="1"/>
  <c r="H78" i="1"/>
  <c r="H16" i="1" l="1"/>
  <c r="H10" i="1" s="1"/>
  <c r="H75" i="1" l="1"/>
  <c r="H50" i="1"/>
  <c r="H49" i="1" s="1"/>
</calcChain>
</file>

<file path=xl/sharedStrings.xml><?xml version="1.0" encoding="utf-8"?>
<sst xmlns="http://schemas.openxmlformats.org/spreadsheetml/2006/main" count="321" uniqueCount="237">
  <si>
    <t>1.1</t>
  </si>
  <si>
    <t>1.2</t>
  </si>
  <si>
    <t>Custo Unitário</t>
  </si>
  <si>
    <t>TOTAL</t>
  </si>
  <si>
    <t>Responsável Técnico  - Engº Civil</t>
  </si>
  <si>
    <r>
      <rPr>
        <b/>
        <sz val="8"/>
        <color rgb="FF211F1D"/>
        <rFont val="Arial"/>
        <family val="2"/>
      </rPr>
      <t>item</t>
    </r>
  </si>
  <si>
    <r>
      <rPr>
        <b/>
        <sz val="8"/>
        <color rgb="FF080707"/>
        <rFont val="Arial"/>
        <family val="2"/>
      </rPr>
      <t>DISCRIMINAÇÃO  DOS SERVIÇOS</t>
    </r>
  </si>
  <si>
    <r>
      <rPr>
        <b/>
        <sz val="8"/>
        <color rgb="FF080707"/>
        <rFont val="Arial"/>
        <family val="2"/>
      </rPr>
      <t>Quant.</t>
    </r>
  </si>
  <si>
    <r>
      <rPr>
        <b/>
        <sz val="7"/>
        <color rgb="FF080707"/>
        <rFont val="Arial"/>
        <family val="2"/>
      </rPr>
      <t>TOTAL DO ORÇAMENTO</t>
    </r>
  </si>
  <si>
    <t>M</t>
  </si>
  <si>
    <t>M2</t>
  </si>
  <si>
    <t>M3</t>
  </si>
  <si>
    <t>1.4</t>
  </si>
  <si>
    <t>1.</t>
  </si>
  <si>
    <t>2.</t>
  </si>
  <si>
    <t>Unid.</t>
  </si>
  <si>
    <t>2.1</t>
  </si>
  <si>
    <t>5.</t>
  </si>
  <si>
    <t>5.1</t>
  </si>
  <si>
    <t>5.2</t>
  </si>
  <si>
    <t>6.</t>
  </si>
  <si>
    <t>CJ.</t>
  </si>
  <si>
    <t>PT</t>
  </si>
  <si>
    <t>CARLOS JUAREZ G. VAZ - CREA RS 39.553</t>
  </si>
  <si>
    <r>
      <t xml:space="preserve">Municipio: </t>
    </r>
    <r>
      <rPr>
        <b/>
        <sz val="10"/>
        <color rgb="FF000000"/>
        <rFont val="Arial"/>
        <family val="2"/>
      </rPr>
      <t>S</t>
    </r>
    <r>
      <rPr>
        <b/>
        <sz val="8"/>
        <color rgb="FF000000"/>
        <rFont val="Arial"/>
        <family val="2"/>
      </rPr>
      <t>ANTO ANTÔNIO DAS MISSÕES - RS</t>
    </r>
  </si>
  <si>
    <t>PINTURA</t>
  </si>
  <si>
    <t>UNID.</t>
  </si>
  <si>
    <t>1.5</t>
  </si>
  <si>
    <t>1.6</t>
  </si>
  <si>
    <t>BDI</t>
  </si>
  <si>
    <t xml:space="preserve"> Unitário C/BDI</t>
  </si>
  <si>
    <t>1.7</t>
  </si>
  <si>
    <t>PAVIMENTAÇÃO</t>
  </si>
  <si>
    <t>1.3</t>
  </si>
  <si>
    <t>8.</t>
  </si>
  <si>
    <t>8.1</t>
  </si>
  <si>
    <t>8.2</t>
  </si>
  <si>
    <t>8.4</t>
  </si>
  <si>
    <t>8.5</t>
  </si>
  <si>
    <t>8.3</t>
  </si>
  <si>
    <t>PLANILHA ORÇAMENTÁRIA GLOBAL</t>
  </si>
  <si>
    <t>1.9</t>
  </si>
  <si>
    <t>ESQUADRIAS, FERRAGENS E VIDROS</t>
  </si>
  <si>
    <t>3.</t>
  </si>
  <si>
    <t>3.1</t>
  </si>
  <si>
    <t>3.2</t>
  </si>
  <si>
    <t>3.3</t>
  </si>
  <si>
    <t>3.4</t>
  </si>
  <si>
    <t>6.1</t>
  </si>
  <si>
    <t>6.2</t>
  </si>
  <si>
    <t>6.3</t>
  </si>
  <si>
    <t>6.4</t>
  </si>
  <si>
    <t>8.6</t>
  </si>
  <si>
    <t>8.7</t>
  </si>
  <si>
    <t>FELISBERTO DOS SANTOS FERREIRA</t>
  </si>
  <si>
    <t>Prefeito Municipal</t>
  </si>
  <si>
    <r>
      <t>Proponente:</t>
    </r>
    <r>
      <rPr>
        <sz val="9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PREFEITURA MUNICIPAL DE SANTO ANTÔNIO DAS MISSÕES - RS</t>
    </r>
  </si>
  <si>
    <t xml:space="preserve">REMOÇÃO DE JANELAS E PORTAS, DE FORMA MANUAL, SEM REAPROVEITAMENTO. </t>
  </si>
  <si>
    <t>KG</t>
  </si>
  <si>
    <t xml:space="preserve">CONCRETO FCK = 25MPA, TRAÇO 1:2,3:2,7 (EM MASSA SECA DE CIMENTO/ AREIA MÉDIA/ BRITA 1) - PREPARO MECÂNICO COM BETONEIRA 400 L. </t>
  </si>
  <si>
    <t xml:space="preserve">CHAPISCO APLICADO EM ALVENARIAS E ESTRUTURAS DE CONCRETO INTERNAS, COM COLHER DE PEDREIRO.  ARGAMASSA TRAÇO 1:3 COM PREPARO EM BETONEIRA 400L. </t>
  </si>
  <si>
    <t xml:space="preserve">REVESTIMENTO CERÂMICO PARA PAREDES INTERNAS COM PLACAS TIPO ESMALTADA EXTRA  DE DIMENSÕES 33X45 CM APLICADAS EM AMBIENTES DE ÁREA MAIOR QUE 5 M² A MEIA ALTURA DAS PAREDES. </t>
  </si>
  <si>
    <t>REFERÊNCIA 97645</t>
  </si>
  <si>
    <t>2.2</t>
  </si>
  <si>
    <t xml:space="preserve">KIT DE PORTA DE MADEIRA PARA PINTURA, SEMI-OCA (LEVE OU MÉDIA), PADRÃO MÉDIO, 90X210CM, ESPESSURA DE 3,5CM, ITENS INCLUSOS: MARCO, GUARNIÇÃO, DOBRADIÇAS, MONTAGEM E INSTALAÇÃO DO BATENTE, FECHADURA COM EXECUÇÃO DO FURO - FORNECIMENTO E INSTALAÇÃO. </t>
  </si>
  <si>
    <t>2.3</t>
  </si>
  <si>
    <t>2.4</t>
  </si>
  <si>
    <t>2.5</t>
  </si>
  <si>
    <t>4.</t>
  </si>
  <si>
    <t>4.1</t>
  </si>
  <si>
    <t>4.2</t>
  </si>
  <si>
    <t xml:space="preserve">PINTURA TINTA DE ACABAMENTO (PIGMENTADA) ESMALTE SINTÉTICO FOSCO EM MADEIRA, 3 DEMÃOS. </t>
  </si>
  <si>
    <t xml:space="preserve">PINTURA FUNDO NIVELADOR ALQUÍDICO BRANCO EM MADEIRA (PORTAS INTERNAS), INCLUSIVE LIXAMENTO. </t>
  </si>
  <si>
    <t>6.5</t>
  </si>
  <si>
    <t xml:space="preserve">ELETRODUTO FLEXÍVEL CORRUGADO, PVC, DN 25 MM (3/4"), PARA CIRCUITOS TERMINAIS, INSTALADO EM FORRO - FORNECIMENTO E INSTALAÇÃO. </t>
  </si>
  <si>
    <t xml:space="preserve">CABO DE COBRE FLEXÍVEL ISOLADO, 2,5 MM², ANTI-CHAMA 450/750 V, PARA CIRCUITOS TERMINAIS - FORNECIMENTO E INSTALAÇÃO. </t>
  </si>
  <si>
    <t xml:space="preserve">CABO DE COBRE FLEXÍVEL ISOLADO, 4 MM², ANTI-CHAMA 0,6/1,0 KV, PARA CIRCUITOS TERMINAIS - FORNECIMENTO E INSTALAÇÃO. </t>
  </si>
  <si>
    <t xml:space="preserve">CABO DE COBRE FLEXÍVEL ISOLADO, 6 MM², ANTI-CHAMA 0,6/1,0 KV, PARA CIRCUITOS TERMINAIS - FORNECIMENTO E INSTALAÇÃO. </t>
  </si>
  <si>
    <t xml:space="preserve">CAIXA RETANGULAR 4" X 2" MÉDIA (1,30 M DO PISO), PVC, INSTALADA EM PAREDE - FORNECIMENTO E INSTALAÇÃO. </t>
  </si>
  <si>
    <t>CAIXA RETANGULAR 4" X 2" ALTA (2,00 M DO PISO), PVC, INSTALADA EM PAREDE - FORNECIMENTO E INSTALAÇÃO. AF_12/2015</t>
  </si>
  <si>
    <t xml:space="preserve">INTERRUPTOR SIMPLES (1 MÓDULO), 10A/250V, INCLUINDO SUPORTE E PLACA - FORNECIMENTO E INSTALAÇÃO. </t>
  </si>
  <si>
    <t xml:space="preserve">TOMADA MÉDIA DE EMBUTIR (1 MÓDULO), 2P+T 20 A, INCLUINDO SUPORTE E PLACA - FORNECIMENTO E INSTALAÇÃO. </t>
  </si>
  <si>
    <t xml:space="preserve">TUBO, PVC, SOLDÁVEL, DN 25MM, INSTALADO EM RAMAL OU SUB-RAMAL DE ÁGUA - FORNECIMENTO E INSTALAÇÃO. </t>
  </si>
  <si>
    <t xml:space="preserve">TUBO PVC, SERIE NORMAL, ESGOTO PREDIAL, DN 40 MM, FORNECIDO E INSTALADO EM RAMAL DE DESCARGA OU RAMAL DE ESGOTO SANITÁRIO. </t>
  </si>
  <si>
    <t>TUBO PVC, SERIE NORMAL, ESGOTO PREDIAL, DN 50 MM, FORNECIDO E INSTALADO EM RAMAL DE DESCARGA OU RAMAL DE ESGOTO SANITÁRIO.</t>
  </si>
  <si>
    <t xml:space="preserve">TUBO PVC, SERIE NORMAL, ESGOTO PREDIAL, DN 100 MM, FORNECIDO E INSTALADO EM RAMAL DE DESCARGA OU RAMAL DE ESGOTO SANITÁRIO. </t>
  </si>
  <si>
    <t xml:space="preserve">CAIXA SIFONADA, PVC, DN 100 X 100 X 50 MM, JUNTA ELÁSTICA, FORNECIDA E INSTALADA EM RAMAL DE DESCARGA OU EM RAMAL DE ESGOTO SANITÁRIO. </t>
  </si>
  <si>
    <t xml:space="preserve">CAIXA ENTERRADA INSPEÇÃO, RETANGULAR EM ALVENARIA COM TIJOLOS CERÂMICOS MACIÇOS, DIMENSÕES INTERNAS: 0,3X0,3X0,3 M PARA REDE DE SANITÁRIA. </t>
  </si>
  <si>
    <t>7.</t>
  </si>
  <si>
    <t>7.1</t>
  </si>
  <si>
    <t>7.2</t>
  </si>
  <si>
    <t>7.3</t>
  </si>
  <si>
    <t>7.4</t>
  </si>
  <si>
    <t>7.5</t>
  </si>
  <si>
    <t>7.6</t>
  </si>
  <si>
    <t>7.7</t>
  </si>
  <si>
    <t xml:space="preserve">INSTALAÇÕES HIDROSSANITÁRIA </t>
  </si>
  <si>
    <t xml:space="preserve">VASO SANITÁRIO SIFONADO COM CAIXA ACOPLADA LOUÇA BRANCA - PADRÃO MÉDIO, INCLUSO ENGATE FLEXÍVEL EM METAL CROMADO, 1/2  X 40CM - FORNECIMENTO E INSTALAÇÃO. </t>
  </si>
  <si>
    <t xml:space="preserve">LAVATÓRIO LOUÇA BRANCA COM COLUNA, 45 X 55CM OU EQUIVALENTE, PADRÃO MÉDIO, INCLUSO SIFÃO TIPO GARRAFA, VÁLVULA E ENGATE FLEXÍVEL DE 40CM EM METAL CROMADO, COM TORNEIRA CROMADA DE MESA, PADRÃO MÉDIO - FORNECIMENTO E INSTALAÇÃO. </t>
  </si>
  <si>
    <t xml:space="preserve">PAPELEIRA DE PAREDE EM METAL CROMADO SEM TAMPA, INCLUSO FIXAÇÃO. </t>
  </si>
  <si>
    <t xml:space="preserve">SABONETEIRA DE PAREDE EM METAL CROMADO, INCLUSO FIXAÇÃO. </t>
  </si>
  <si>
    <t xml:space="preserve">ASSENTO SANITARIO DE PLASTICO, TIPO CONVENCIONAL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</si>
  <si>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REGISTRO DE GAVETA BRUTO, LATÃO, ROSCÁVEL, 3/4", COM ACABAMENTO E CANOPLA CROMADOS - FORNECIMENTO E INSTALAÇÃO. </t>
  </si>
  <si>
    <t xml:space="preserve">PORTA TOALHA EM METAL CROMADO, TIPO BARRA, INCLUSO FIXAÇÃO. </t>
  </si>
  <si>
    <t xml:space="preserve">DEMOLIÇÃO DE REVESTIMENTO CERÂMICO PISO, DE FORMA MANUAL, SEM REAPROVEITAMENTO. </t>
  </si>
  <si>
    <t xml:space="preserve">LIXAMENTO E APLICAÇÃO MANUAL DE FUNDO SELADOR ACRÍLICO EM PANOS COM PRESENÇA DE VÃOS DE PRÉDIOS DE MÚLTIPLOS PAVIMENTOS. </t>
  </si>
  <si>
    <t>8.9</t>
  </si>
  <si>
    <r>
      <t xml:space="preserve">Endereço: </t>
    </r>
    <r>
      <rPr>
        <b/>
        <sz val="10"/>
        <color rgb="FF000000"/>
        <rFont val="Arial"/>
        <family val="2"/>
      </rPr>
      <t>RUA RICARDO SANTIAGO DE GODOY</t>
    </r>
  </si>
  <si>
    <t xml:space="preserve">REMOÇÃO DE PAREDES DE DRYWALL, DE FORMA MANUAL, SEM REAPROVEITAMENTO. </t>
  </si>
  <si>
    <t xml:space="preserve">DEMOLIÇÃO DE ALVENARIA DE TIJOLO FURADO, DE FORMA MANUAL, SEM REAPROVEITAMENTO. </t>
  </si>
  <si>
    <t>2.6</t>
  </si>
  <si>
    <t>2.7</t>
  </si>
  <si>
    <t>2.8</t>
  </si>
  <si>
    <t>94228</t>
  </si>
  <si>
    <t>2.9</t>
  </si>
  <si>
    <t xml:space="preserve">CALHA EM CHAPA DE AÇO GALVANIZADO NÚMERO 24, DESENVOLVIMENTO DE 50 CM, INCLUSO TRANSPORTE VERTICAL. </t>
  </si>
  <si>
    <t>2.10</t>
  </si>
  <si>
    <t xml:space="preserve">JANELA DE ALUMÍNIO TIPO MAXIM-AR, COM VIDROS TEMPERADO 8MM, BATENTE E FERRAGENS. INCLUSIVE ALIZAR, ACABAMENTO E CONTRAMARCO. FORNECIMENTO E INSTALAÇÃO. </t>
  </si>
  <si>
    <t xml:space="preserve">REVESTIMENTOS </t>
  </si>
  <si>
    <t>4.3</t>
  </si>
  <si>
    <t>7.8</t>
  </si>
  <si>
    <t>7.9</t>
  </si>
  <si>
    <t>7.10</t>
  </si>
  <si>
    <t>7.11</t>
  </si>
  <si>
    <t xml:space="preserve">FABRICAÇÃO, MONTAGEM E DESMONTAGEM DE FÔRMA PARA VIGA RESPALDO, EM MADEIRA SERRADA, E=25 MM, 4 UTILIZAÇÕES. </t>
  </si>
  <si>
    <t xml:space="preserve">RUFO(ALGEROZ) EXTERNO/INTERNO EM CHAPA DE AÇO GALVANIZADO NÚMERO 26, CORTE DE 33 CM, INCLUSO IÇAMENTO. </t>
  </si>
  <si>
    <t>REFERÊNCIA 97640</t>
  </si>
  <si>
    <t>FABRICAÇÃO DE FÔRMA PARA VIGAS BALDRAME E PILARES, EM MADEIRA</t>
  </si>
  <si>
    <t xml:space="preserve">IMPERMEABILIZAÇÃO DE SUPERFÍCIE COM MANTA ASFÁLTICA, DUAS CAMADAS, INCLUSIVE APLICAÇÃO DE PRIMER ASFÁLTICO, E=3MM E E=4MM. </t>
  </si>
  <si>
    <t>REFERÊNCIA 96536</t>
  </si>
  <si>
    <t xml:space="preserve">LAJE PRÉ-MOLDADA UNIDIRECIONAL, BIAPOIADA, PARA FORRO, ENCHIMENTO EM CERÂMICA, VIGOTA CONVENCIONAL, ALTURA TOTAL DA LAJE (ENCHIMENTO+CAPA) = (8+3). </t>
  </si>
  <si>
    <t>TRAMA DE MADEIRA COMPOSTA POR TERÇAS PARA TELHADOS DE ATÉ 2 ÁGUAS PARA TELHA ONDULADA DE FIBROCIMENTO, METÁLICA, PLÁSTICA OU TERMOACÚSTICA, INCLUSO TRANSPORTE VERTICAL.</t>
  </si>
  <si>
    <t xml:space="preserve">TELHAMENTO COM TELHA ONDULADA DE FIBROCIMENTO E = 6 MM, COM RECOBRIMENTO LATERAL DE 1/4 DE ONDA PARA TELHADO COM INCLINAÇÃO MAIOR QUE 10°, COM ATÉ 2 ÁGUAS, INCLUSO IÇAMENTO. </t>
  </si>
  <si>
    <t xml:space="preserve">CONTRAPISO EM ARGAMASSA TRAÇO 1:4 (CIMENTO E AREIA), PREPARO MANUAL, APLICADO EM ÁREAS MOLHADAS SOBRE IMPERMEABILIZAÇÃO, ACABAMENTO NÃO REFORÇADO, ESPESSURA 4CM. </t>
  </si>
  <si>
    <t xml:space="preserve">INSTALAÇÕES ELÉTRICAS </t>
  </si>
  <si>
    <t xml:space="preserve">LÂMPADA TUBULAR LED DE 18/20 W, BASE G13 - FORNECIMENTO E INSTALAÇÃO. </t>
  </si>
  <si>
    <t xml:space="preserve">VÁLVULA EM METAL CROMADO TIPO AMERICANA 3.1/2 X 1.1/2 PARA PIA - FORNECIMENTO E INSTALAÇÃO. </t>
  </si>
  <si>
    <t>SIFÃO DO TIPO GARRAFA EM METAL CROMADO 1 X 1.1/2 - FORNECIMENTO E INSTALAÇÃO.</t>
  </si>
  <si>
    <t>8.10</t>
  </si>
  <si>
    <t>5.3</t>
  </si>
  <si>
    <t xml:space="preserve">SOLEIRA EM GRANITO, L = 15CM, ESPESSURA DE 2CM, ASSENTADO COM ARGAMASSA 1:6 </t>
  </si>
  <si>
    <t xml:space="preserve">ARMAÇÃO DE VIGAS BALDRAME E PILARES DE ESTRUTURA CONVENCIONAL DE CONCRETO ARMADO UTILIZANDO AÇO CA-50 DE 8,0 MM - MONTAGEM. </t>
  </si>
  <si>
    <t>SINAPI 03/2023</t>
  </si>
  <si>
    <t>ALVENARIAS, ESTRUTURA, DIVISÓRIAS E COBERTURA</t>
  </si>
  <si>
    <t xml:space="preserve">PAREDE COM PLACAS DE GESSO ACARTONADO (DRYWALL), PARA USO INTERNO, COM DUAS FACES SIMPLES E ESTRUTURA METÁLICA COM GUIAS DUPLAS, SEM VÃOS. </t>
  </si>
  <si>
    <t>2.11</t>
  </si>
  <si>
    <t xml:space="preserve">FILTRO ANAERÓBIO CIRCULAR, EM CONCRETO PRÉ-MOLDADO, DIÂMETRO INTERNO = 1,88 M, ALTURA INTERNA = 1,50 M, VOLUME ÚTIL: 3331,1 L (PARA 19 CONTRIBUINTES). </t>
  </si>
  <si>
    <t xml:space="preserve">TUBO EM COBRE RÍGIDO, DN 22 MM, CLASSE E, COM ISOLAMENTO, INSTALADO EM PRUMADA DE HIDRÁULICA PREDIAL - FORNECIMENTO E INSTALAÇÃO. </t>
  </si>
  <si>
    <t xml:space="preserve">TUBO, PVC, SOLDÁVEL, DN 20MM, INSTALADO EM RAMAL OU SUB-RAMAL DE ÁGUA - FORNECIMENTO E INSTALAÇÃO. </t>
  </si>
  <si>
    <t xml:space="preserve">ALVENARIA DE VEDAÇÃO(PAREDES E PLATIBANDA) DE BLOCOS CERÂMICOS FURADOS NA VERTICAL DE 14X19X39 CM (ESPESSURA 14 CM) E ARGAMASSA DE ASSENTAMENTO COM PREPARO MANUAL. </t>
  </si>
  <si>
    <t>VERGA PRÉ-MOLDADA PARA JANELAS COM ATÉ 1,5 M DE VÃO.</t>
  </si>
  <si>
    <t xml:space="preserve">CONTRAVERGA PRÉ-MOLDADA PARA VÃOS DE ATÉ 1,5 M DE COMPRIMENTO. </t>
  </si>
  <si>
    <t>2.12</t>
  </si>
  <si>
    <t>2.13</t>
  </si>
  <si>
    <t>2.14</t>
  </si>
  <si>
    <t xml:space="preserve">TUBO QUEDA PVC, SERIE NORMAL, DN 100 MM, FORNECIDO E INSTALADO EM RAMAL DE DESCARGA COBERTURA. FORNECIMENTO E INSTALAÇÃO </t>
  </si>
  <si>
    <t xml:space="preserve">JANELA ALUMÍNIO DE CORRER COM 4 FOLHAS PARA VIDROS, COM VIDROS, BATENTE, ACABAMENTO E FERRAGENS. INCLUSIVE ALIZAR E CONTRAMARCO. FORNECIMENTO E INSTALAÇÃO. </t>
  </si>
  <si>
    <t xml:space="preserve">PEITORIL LINEAR EM GRANITO OU MÁRMORE, L = 15CM, COMPRIMENTO DE ATÉ 2M, ASSENTADO COM ARGAMASSA 1:6 COM ADITIVO. </t>
  </si>
  <si>
    <t>6.6</t>
  </si>
  <si>
    <t>6.7</t>
  </si>
  <si>
    <t xml:space="preserve">APLICAÇÃO E LIXAMENTO DE MASSA LÁTEX EM PAREDES GESSO ACARTONADO, DUAS DEMÃOS. </t>
  </si>
  <si>
    <t>6.8</t>
  </si>
  <si>
    <t xml:space="preserve">REPINTURA COM TINTA ALQUÍDICA DE FUNDO E ACABAMENTO (ESMALTE SINTÉTICO GRAFITE) APLICADA A ROLO OU PINCEL SOBRE SUPERFÍCIES METÁLICAS (EXCETO PERFIL) EXECUTADO EM OBRA = 1 DEMÃO). </t>
  </si>
  <si>
    <t xml:space="preserve">REPINTURA TINTA DE ACABAMENTO (PIGMENTADA) ESMALTE SINTÉTICO FOSCO EM MADEIRA, 2 DEMÃOS. </t>
  </si>
  <si>
    <t>REFERÊNCIA 102228</t>
  </si>
  <si>
    <t>REFERÊNCIA 100726</t>
  </si>
  <si>
    <t>9.</t>
  </si>
  <si>
    <t>OBRAS COMPLEMENTARES</t>
  </si>
  <si>
    <t>9.1</t>
  </si>
  <si>
    <t>9.2</t>
  </si>
  <si>
    <t>9.3</t>
  </si>
  <si>
    <t>9.4</t>
  </si>
  <si>
    <t>9.5</t>
  </si>
  <si>
    <t xml:space="preserve">TOMADA ALTA E MÉDIA DE EMBUTIR (1 MÓDULO), 2P+T 20 A, INCLUINDO SUPORTE E PLACA (1600W) - FORNECIMENTO E INSTALAÇÃO. </t>
  </si>
  <si>
    <t>9.7</t>
  </si>
  <si>
    <t>9.8</t>
  </si>
  <si>
    <t>9.9</t>
  </si>
  <si>
    <t>9.10</t>
  </si>
  <si>
    <t>9.11</t>
  </si>
  <si>
    <t>10.</t>
  </si>
  <si>
    <t>10.1</t>
  </si>
  <si>
    <t>10.2</t>
  </si>
  <si>
    <t>10.3</t>
  </si>
  <si>
    <t>10.4</t>
  </si>
  <si>
    <t>10.5</t>
  </si>
  <si>
    <t xml:space="preserve">BARRA DE APOIO RETA, EM ACO INOX POLIDO, COMPRIMENTO 60CM, DIAMETRO MINIMO 3 CM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</si>
  <si>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EXECUÇÃO DE PASSEIO (CALÇADA) OU PISO DE CONCRETO COM CONCRETO MOLDADO IN LOCO, FEITO EM OBRA, ACABAMENTO CONVENCIONAL, ESPESSURA 8 CM, ARMADO. </t>
  </si>
  <si>
    <t>ALVENARIA DE VEDAÇÃO DE BLOCOS CERÂMICOS FURADOS NA VERTICAL DE 9X19X39 CM (ESPESSURA 9 CM) E ARGAMASSA DE ASSENTAMENTO COM PREPARO EM BETONEIRA. (ABRIGO COMPRESSOR)</t>
  </si>
  <si>
    <t>LAJE PRÉ-MOLDADA UNIDIRECIONAL, BIAPOIADA, PARA FORRO, ENCHIMENTO EM CERÂMICA, VIGOTA CONVENCIONAL, ALTURA TOTAL DA LAJE (ENCHIMENTO+CAPA) = (8+3). (ABRIGO COMPRESSOR)</t>
  </si>
  <si>
    <t xml:space="preserve">MASSA ÚNICA, PARA RECEBIMENTO DE PINTURA, EM ARGAMASSA TRAÇO 1:2:8, PREPARO MANUAL, APLICADA MANUALMENTE EM FACES INTERNAS DE PAREDES, ESPESSURA DE 20MM, COM EXECUÇÃO DE TALISCAS. (ABRIGO COMPRESSOR) </t>
  </si>
  <si>
    <t>PORTA EM AÇO DE ABRIR TIPO VENEZIANA SEM GUARNIÇÃO, 87X210CM, FIXAÇÃO COM PARAFUSOS - FORNECIMENTO E INSTALAÇÃO. (ABRIGO COMPRESSOR)</t>
  </si>
  <si>
    <t>FECHADURA DE EMBUTIR COM CILINDRO, EXTERNA, COMPLETA, ACABAMENTO PADRÃO POPULAR - FORNECIMENTO E INSTALAÇÃO. (ABRIGO COMPRESSOR)</t>
  </si>
  <si>
    <t>10.6</t>
  </si>
  <si>
    <t>10.7</t>
  </si>
  <si>
    <t>5.4</t>
  </si>
  <si>
    <t xml:space="preserve">RODAPÉ CERÂMICO DE 7CM DE ALTURA COM PLACAS TIPO ESMALTADA EXTRA DE DIMENSÕES 60X60CM. </t>
  </si>
  <si>
    <t>BANCADA DE MÁRMORE SINTÉTICO, DE 120 X 60CM, COM CUBA INTEGRADA - FORNECIMENTO E INSTALAÇÃO. (COPA)</t>
  </si>
  <si>
    <t>TORNEIRA CROMADA TUBO MÓVEL, DE PAREDE, 1/2 OU 3/4, PARA PIA DE COZINHA, PADRÃO MÉDIO - FORNECIMENTO E INSTALAÇÃO.(COPA)</t>
  </si>
  <si>
    <t>PISO TATIL ALERTA OU DIRECIONAL, DE BORRACHA, COLORIDO, 25 X 25 CM, E = 5 MM, COLOCADO COM COLA</t>
  </si>
  <si>
    <t xml:space="preserve">LUMINÁRIA TIPO SPOT, DE SOBREPOR, COM 2 LÂMPADAS FLUORESCENTES DE 15 W, SEM REATOR - FORNECIMENTO E INSTALAÇÃO. </t>
  </si>
  <si>
    <t>1.8</t>
  </si>
  <si>
    <t xml:space="preserve">REVESTIMENTO CERÂMICO PARA PISO COM PLACAS TIPO ESMALTADA EXTRA DE DIMENSÕES 60X60 CM APLICADA EM AMBIENTES ÁREA MENOR QUE 5 M2. </t>
  </si>
  <si>
    <t xml:space="preserve">MASSA ÚNICA, PARA RECEBIMENTO DE PINTURA, EM ARGAMASSA TRAÇO 1:2:8, PREPARO MECÂNICO COM BETONEIRA 400L, APLICADA MANUALMENTE FACES INTERNAS  PAREDES, ESPESSURA DE 20MM, COM EXECUÇÃO DE TALISCAS. </t>
  </si>
  <si>
    <t xml:space="preserve">FABRICAÇÃO E INSTALAÇÃO TESOURA INTEIRA/MEIA TESOURA, EM MADEIRA NÃO APARELHADA, VÃO DE 4 M, PARA TELHA ONDULADA DE FIBROCIMENTO, METÁLICA, PLÁSTICA OU TERMOACÚSTICA, INCLUSO IÇAMENTO. </t>
  </si>
  <si>
    <t>1.10</t>
  </si>
  <si>
    <t>PLACA DE OBRA (PARA CONSTRUCAO CIVIL) EM CHAPA GALVANIZADA *N. 22*, ADESIVADA, DE *2,4 X 1,2* M (SEM POSTES PARA FIXACAO)</t>
  </si>
  <si>
    <t>1.11</t>
  </si>
  <si>
    <t xml:space="preserve">TAPUME COM CHAPA COMPENSADO DE MADEIRA. </t>
  </si>
  <si>
    <t xml:space="preserve">ARMAÇÃO DE VIGA DE ESTRUTURA DE CONCRETO ARMADO EMBUTIDA EM ALVENARIA DE VEDAÇÃO UTILIZANDO AÇO CA-50 DE 8,0 MM - MONTAGEM. </t>
  </si>
  <si>
    <t xml:space="preserve">INSTALAÇÃO EQUIPAMENTOS </t>
  </si>
  <si>
    <t xml:space="preserve">CUBA DE EMBUTIR RETANGULAR DE AÇO INOXIDÁVEL, 46 X 30 X 12 CM - FORNECIMENTO E INSTALAÇÃO. </t>
  </si>
  <si>
    <t>BANCADA/TAMPO ACO INOX (AISI 304), LARGURA 60 CM, COM RODABANCA (NAO INCLUI PES DE APOIO)</t>
  </si>
  <si>
    <t>9.12</t>
  </si>
  <si>
    <t>9.13</t>
  </si>
  <si>
    <t xml:space="preserve">TORNEIRA CROMADA DE MESA, 1/2 OU 3/4, PARA LAVATÓRIO, PADRÃO MÉDIO - FORNECIMENTO E INSTALAÇÃO. </t>
  </si>
  <si>
    <t>REFERÊNCIA 37591</t>
  </si>
  <si>
    <t>SUPORTE MAO-FRANCESA EM ACO, ABAS IGUAIS 40 CM, CAPACIDADE MINIMA 70 KG, BRANCO, FIXADA NA PAREDE. FORNECIMENTO E INSTALAÇÃO</t>
  </si>
  <si>
    <t>8.8</t>
  </si>
  <si>
    <t>9.6</t>
  </si>
  <si>
    <t>9.14</t>
  </si>
  <si>
    <t>9.15</t>
  </si>
  <si>
    <t>DEMOLIÇÕES, FUNDAÇÕES, MOVIMENTAÇÃO DE TERRA, BALDRAMES, PILARES E IMPERMEABILIZAÇÃO</t>
  </si>
  <si>
    <t xml:space="preserve">ESCAVAÇÃO MANUAL DE VALA PARA VIGA BALDRAME (INCLUINDO ESCAVAÇÃO PARA COLOCAÇÃO DE FÔRMAS). </t>
  </si>
  <si>
    <t>REFERÊNCIA 96995</t>
  </si>
  <si>
    <t xml:space="preserve">EXECUÇÃO E COMPACTAÇÃO DE ATERRO COM SOLO PREDOMINANTEMENTE ARGILOSO - EXCLUSIVE SOLO, ESCAVAÇÃO, CARGA E TRANSPORTE. </t>
  </si>
  <si>
    <t>1.12</t>
  </si>
  <si>
    <t>1.13</t>
  </si>
  <si>
    <t>1.14</t>
  </si>
  <si>
    <t>SANTO ANTÔNIO DAS MISSÕES-RS, 12 DE JULHO DE 2023.</t>
  </si>
  <si>
    <t xml:space="preserve">ATERRO E REATERRO MANUAL APILOADO COM SOQUETE, COM MATERIAL LOCAL. </t>
  </si>
  <si>
    <t>REFERÊNCIA 96520</t>
  </si>
  <si>
    <r>
      <t>ESCAVAÇÃO MECÂNICA DE MICROESTACAS (Ø</t>
    </r>
    <r>
      <rPr>
        <sz val="9.6"/>
        <rFont val="Calibri"/>
        <family val="2"/>
      </rPr>
      <t xml:space="preserve"> 500 MM)</t>
    </r>
    <r>
      <rPr>
        <sz val="8"/>
        <rFont val="Calibri"/>
        <family val="2"/>
      </rPr>
      <t xml:space="preserve"> </t>
    </r>
  </si>
  <si>
    <t>REFERÊNCIA 94570 + 102163</t>
  </si>
  <si>
    <t>REFERÊNCIA 88488</t>
  </si>
  <si>
    <t xml:space="preserve">PINTURA LÁTEX ACRÍLICA PREMIUM, APLICAÇÃO MANUAL EM TETO, DUAS DEMÃOS. </t>
  </si>
  <si>
    <t xml:space="preserve">REPINTURA UTILIZANDO PINTURA LÁTEX ACRÍLICA PREMIUM, APLICAÇÃO MANUAL EM TETO, DUAS DEMÃOS. </t>
  </si>
  <si>
    <r>
      <t xml:space="preserve">Objeto: </t>
    </r>
    <r>
      <rPr>
        <b/>
        <sz val="10"/>
        <color rgb="FF000000"/>
        <rFont val="Arial"/>
        <family val="2"/>
      </rPr>
      <t>EXECUÇÃO DE AMPLIAÇÃO E REFORMA PRÉDIO ESF 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</si>
</sst>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28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Times New Roman"/>
      <family val="1"/>
    </font>
    <font>
      <sz val="8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211F1D"/>
      <name val="Arial"/>
      <family val="2"/>
    </font>
    <font>
      <b/>
      <sz val="8"/>
      <name val="Arial"/>
      <family val="2"/>
    </font>
    <font>
      <b/>
      <sz val="8"/>
      <color rgb="FF080707"/>
      <name val="Arial"/>
      <family val="2"/>
    </font>
    <font>
      <sz val="7"/>
      <color rgb="FF000000"/>
      <name val="Arial"/>
      <family val="2"/>
    </font>
    <font>
      <b/>
      <sz val="7"/>
      <color rgb="FF080707"/>
      <name val="Arial"/>
      <family val="2"/>
    </font>
    <font>
      <b/>
      <sz val="7"/>
      <name val="Arial"/>
      <family val="2"/>
    </font>
    <font>
      <sz val="7"/>
      <color rgb="FF211F1D"/>
      <name val="Arial"/>
      <family val="2"/>
    </font>
    <font>
      <sz val="7"/>
      <color rgb="FF080707"/>
      <name val="Arial"/>
      <family val="2"/>
    </font>
    <font>
      <sz val="9"/>
      <color rgb="FF000000"/>
      <name val="Cambria"/>
      <family val="1"/>
    </font>
    <font>
      <b/>
      <sz val="6"/>
      <color rgb="FF211F1D"/>
      <name val="Arial"/>
      <family val="2"/>
    </font>
    <font>
      <sz val="8"/>
      <name val="Calibri"/>
      <family val="2"/>
    </font>
    <font>
      <sz val="8"/>
      <color rgb="FF211F1D"/>
      <name val="Calibri"/>
      <family val="2"/>
    </font>
    <font>
      <sz val="7"/>
      <color rgb="FF211F1D"/>
      <name val="Calibri"/>
      <family val="2"/>
    </font>
    <font>
      <sz val="8"/>
      <color rgb="FF000000"/>
      <name val="Calibri"/>
      <family val="2"/>
    </font>
    <font>
      <sz val="8"/>
      <color rgb="FF211F1D"/>
      <name val="Calibri"/>
      <family val="2"/>
      <scheme val="minor"/>
    </font>
    <font>
      <sz val="8"/>
      <name val="Calibri"/>
      <family val="2"/>
      <scheme val="minor"/>
    </font>
    <font>
      <sz val="9.6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0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7" fillId="0" borderId="8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5" fillId="0" borderId="9" xfId="0" applyFont="1" applyFill="1" applyBorder="1" applyAlignment="1">
      <alignment horizontal="center" vertical="top"/>
    </xf>
    <xf numFmtId="0" fontId="5" fillId="0" borderId="1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12" fillId="0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/>
    </xf>
    <xf numFmtId="164" fontId="17" fillId="0" borderId="1" xfId="0" applyNumberFormat="1" applyFont="1" applyFill="1" applyBorder="1" applyAlignment="1">
      <alignment horizontal="center" vertical="center" wrapText="1"/>
    </xf>
    <xf numFmtId="44" fontId="17" fillId="0" borderId="1" xfId="1" applyFont="1" applyFill="1" applyBorder="1" applyAlignment="1">
      <alignment horizontal="left" vertical="center" wrapText="1"/>
    </xf>
    <xf numFmtId="0" fontId="14" fillId="2" borderId="6" xfId="0" applyFont="1" applyFill="1" applyBorder="1" applyAlignment="1">
      <alignment horizontal="center" vertical="center" wrapText="1"/>
    </xf>
    <xf numFmtId="164" fontId="18" fillId="0" borderId="6" xfId="0" applyNumberFormat="1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top" wrapText="1"/>
    </xf>
    <xf numFmtId="0" fontId="16" fillId="2" borderId="6" xfId="0" applyFont="1" applyFill="1" applyBorder="1" applyAlignment="1">
      <alignment horizontal="center" vertical="center" wrapText="1"/>
    </xf>
    <xf numFmtId="2" fontId="14" fillId="2" borderId="6" xfId="0" applyNumberFormat="1" applyFont="1" applyFill="1" applyBorder="1" applyAlignment="1">
      <alignment horizontal="left" vertical="top" wrapText="1"/>
    </xf>
    <xf numFmtId="44" fontId="14" fillId="2" borderId="6" xfId="1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3" fillId="2" borderId="1" xfId="0" applyFont="1" applyFill="1" applyBorder="1" applyAlignment="1">
      <alignment horizontal="left" vertical="top" wrapText="1"/>
    </xf>
    <xf numFmtId="0" fontId="19" fillId="0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 wrapText="1"/>
    </xf>
    <xf numFmtId="0" fontId="5" fillId="2" borderId="0" xfId="0" applyFont="1" applyFill="1" applyBorder="1" applyAlignment="1">
      <alignment horizontal="left" vertical="top" wrapText="1"/>
    </xf>
    <xf numFmtId="44" fontId="17" fillId="0" borderId="6" xfId="1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left" vertical="top"/>
    </xf>
    <xf numFmtId="2" fontId="17" fillId="0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top" wrapText="1"/>
    </xf>
    <xf numFmtId="0" fontId="9" fillId="0" borderId="0" xfId="0" applyFont="1" applyFill="1" applyBorder="1" applyAlignment="1">
      <alignment horizontal="center" vertical="top"/>
    </xf>
    <xf numFmtId="10" fontId="9" fillId="0" borderId="9" xfId="0" applyNumberFormat="1" applyFont="1" applyFill="1" applyBorder="1" applyAlignment="1">
      <alignment horizontal="center" vertical="top"/>
    </xf>
    <xf numFmtId="0" fontId="13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2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wrapText="1"/>
    </xf>
    <xf numFmtId="0" fontId="24" fillId="0" borderId="14" xfId="0" applyFont="1" applyBorder="1" applyAlignment="1">
      <alignment horizontal="center" wrapText="1"/>
    </xf>
    <xf numFmtId="44" fontId="14" fillId="0" borderId="12" xfId="0" applyNumberFormat="1" applyFont="1" applyBorder="1" applyAlignment="1"/>
    <xf numFmtId="165" fontId="22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6" fillId="0" borderId="14" xfId="0" applyFont="1" applyBorder="1" applyAlignment="1">
      <alignment horizontal="center"/>
    </xf>
    <xf numFmtId="165" fontId="25" fillId="0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/>
    </xf>
    <xf numFmtId="165" fontId="22" fillId="0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44" fontId="17" fillId="0" borderId="2" xfId="1" applyFont="1" applyFill="1" applyBorder="1" applyAlignment="1">
      <alignment horizontal="left" vertical="center" wrapText="1"/>
    </xf>
    <xf numFmtId="44" fontId="17" fillId="0" borderId="3" xfId="1" applyFont="1" applyFill="1" applyBorder="1" applyAlignment="1">
      <alignment horizontal="left" vertical="center" wrapText="1"/>
    </xf>
    <xf numFmtId="44" fontId="9" fillId="2" borderId="2" xfId="1" applyFont="1" applyFill="1" applyBorder="1" applyAlignment="1">
      <alignment horizontal="left" vertical="top" wrapText="1"/>
    </xf>
    <xf numFmtId="44" fontId="9" fillId="2" borderId="3" xfId="1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3"/>
  <sheetViews>
    <sheetView tabSelected="1" topLeftCell="A108" zoomScale="120" zoomScaleNormal="120" zoomScalePageLayoutView="110" workbookViewId="0">
      <selection activeCell="H110" sqref="H110:I110"/>
    </sheetView>
  </sheetViews>
  <sheetFormatPr defaultColWidth="9.33203125" defaultRowHeight="12.75" x14ac:dyDescent="0.2"/>
  <cols>
    <col min="1" max="1" width="10.83203125" customWidth="1"/>
    <col min="2" max="2" width="6" customWidth="1"/>
    <col min="3" max="3" width="58.83203125" customWidth="1"/>
    <col min="4" max="4" width="10.5" customWidth="1"/>
    <col min="5" max="5" width="9" customWidth="1"/>
    <col min="6" max="6" width="11.1640625" customWidth="1"/>
    <col min="7" max="7" width="12.33203125" customWidth="1"/>
    <col min="8" max="8" width="5.83203125" customWidth="1"/>
    <col min="9" max="9" width="11.33203125" customWidth="1"/>
    <col min="10" max="10" width="4.6640625" customWidth="1"/>
  </cols>
  <sheetData>
    <row r="3" spans="1:9" ht="19.5" customHeight="1" x14ac:dyDescent="0.2">
      <c r="A3" s="62" t="s">
        <v>40</v>
      </c>
      <c r="B3" s="63"/>
      <c r="C3" s="63"/>
      <c r="D3" s="63"/>
      <c r="E3" s="63"/>
      <c r="F3" s="63"/>
      <c r="G3" s="63"/>
      <c r="H3" s="63"/>
      <c r="I3" s="64"/>
    </row>
    <row r="4" spans="1:9" ht="15.75" customHeight="1" x14ac:dyDescent="0.2">
      <c r="A4" s="10" t="s">
        <v>236</v>
      </c>
      <c r="B4" s="8"/>
      <c r="C4" s="8"/>
      <c r="D4" s="8"/>
      <c r="E4" s="8"/>
      <c r="F4" s="9"/>
      <c r="G4" s="9"/>
      <c r="H4" s="6"/>
      <c r="I4" s="7"/>
    </row>
    <row r="5" spans="1:9" ht="14.25" customHeight="1" x14ac:dyDescent="0.2">
      <c r="A5" s="4" t="s">
        <v>56</v>
      </c>
      <c r="B5" s="5"/>
      <c r="C5" s="5"/>
      <c r="D5" s="5"/>
      <c r="E5" s="5"/>
      <c r="F5" s="5"/>
      <c r="G5" s="5"/>
      <c r="H5" s="6"/>
      <c r="I5" s="7"/>
    </row>
    <row r="6" spans="1:9" x14ac:dyDescent="0.2">
      <c r="A6" s="4" t="s">
        <v>107</v>
      </c>
      <c r="B6" s="5"/>
      <c r="C6" s="5"/>
      <c r="D6" s="5"/>
      <c r="E6" s="5"/>
      <c r="F6" s="5"/>
      <c r="G6" s="5"/>
      <c r="H6" s="6"/>
      <c r="I6" s="7"/>
    </row>
    <row r="7" spans="1:9" x14ac:dyDescent="0.2">
      <c r="A7" s="4" t="s">
        <v>24</v>
      </c>
      <c r="B7" s="5"/>
      <c r="C7" s="5"/>
      <c r="D7" s="5"/>
      <c r="E7" s="5"/>
      <c r="F7" s="5"/>
      <c r="G7" s="5"/>
      <c r="H7" s="6"/>
      <c r="I7" s="7"/>
    </row>
    <row r="8" spans="1:9" x14ac:dyDescent="0.2">
      <c r="A8" s="4"/>
      <c r="B8" s="5"/>
      <c r="C8" s="5"/>
      <c r="D8" s="5"/>
      <c r="E8" s="5"/>
      <c r="F8" s="5"/>
      <c r="G8" s="5"/>
      <c r="H8" s="36" t="s">
        <v>29</v>
      </c>
      <c r="I8" s="37">
        <v>0.3</v>
      </c>
    </row>
    <row r="9" spans="1:9" ht="24" customHeight="1" x14ac:dyDescent="0.2">
      <c r="A9" s="40"/>
      <c r="B9" s="11" t="s">
        <v>5</v>
      </c>
      <c r="C9" s="11" t="s">
        <v>6</v>
      </c>
      <c r="D9" s="11" t="s">
        <v>7</v>
      </c>
      <c r="E9" s="31" t="s">
        <v>15</v>
      </c>
      <c r="F9" s="38" t="s">
        <v>2</v>
      </c>
      <c r="G9" s="39" t="s">
        <v>30</v>
      </c>
      <c r="H9" s="67" t="s">
        <v>3</v>
      </c>
      <c r="I9" s="68"/>
    </row>
    <row r="10" spans="1:9" ht="21.75" customHeight="1" x14ac:dyDescent="0.2">
      <c r="A10" s="12" t="s">
        <v>142</v>
      </c>
      <c r="B10" s="13" t="s">
        <v>13</v>
      </c>
      <c r="C10" s="26" t="s">
        <v>221</v>
      </c>
      <c r="D10" s="14"/>
      <c r="E10" s="12"/>
      <c r="F10" s="12"/>
      <c r="G10" s="12"/>
      <c r="H10" s="59">
        <f>SUM(H11:H24)</f>
        <v>28987.489570000002</v>
      </c>
      <c r="I10" s="60"/>
    </row>
    <row r="11" spans="1:9" ht="17.25" customHeight="1" x14ac:dyDescent="0.2">
      <c r="A11" s="56">
        <v>98458</v>
      </c>
      <c r="B11" s="16" t="s">
        <v>0</v>
      </c>
      <c r="C11" s="41" t="s">
        <v>207</v>
      </c>
      <c r="D11" s="32">
        <v>84</v>
      </c>
      <c r="E11" s="32" t="s">
        <v>10</v>
      </c>
      <c r="F11" s="46">
        <v>128.86000000000001</v>
      </c>
      <c r="G11" s="17">
        <f>F11*I8+F11</f>
        <v>167.51800000000003</v>
      </c>
      <c r="H11" s="57">
        <f t="shared" ref="H11:H15" si="0">G11*D11</f>
        <v>14071.512000000002</v>
      </c>
      <c r="I11" s="58"/>
    </row>
    <row r="12" spans="1:9" ht="22.5" customHeight="1" x14ac:dyDescent="0.2">
      <c r="A12" s="42" t="s">
        <v>126</v>
      </c>
      <c r="B12" s="16" t="s">
        <v>1</v>
      </c>
      <c r="C12" s="41" t="s">
        <v>108</v>
      </c>
      <c r="D12" s="32">
        <v>11.49</v>
      </c>
      <c r="E12" s="32" t="s">
        <v>10</v>
      </c>
      <c r="F12" s="17">
        <v>1.73</v>
      </c>
      <c r="G12" s="17">
        <f>F12*I8+F12</f>
        <v>2.2490000000000001</v>
      </c>
      <c r="H12" s="57">
        <f t="shared" ref="H12" si="1">G12*D12</f>
        <v>25.841010000000001</v>
      </c>
      <c r="I12" s="58"/>
    </row>
    <row r="13" spans="1:9" ht="23.25" customHeight="1" x14ac:dyDescent="0.2">
      <c r="A13" s="42">
        <v>97622</v>
      </c>
      <c r="B13" s="16" t="s">
        <v>33</v>
      </c>
      <c r="C13" s="41" t="s">
        <v>109</v>
      </c>
      <c r="D13" s="32">
        <v>1.2</v>
      </c>
      <c r="E13" s="32" t="s">
        <v>11</v>
      </c>
      <c r="F13" s="17">
        <v>55.31</v>
      </c>
      <c r="G13" s="17">
        <f>F13*I8+F13</f>
        <v>71.903000000000006</v>
      </c>
      <c r="H13" s="57">
        <f t="shared" ref="H13" si="2">G13*D13</f>
        <v>86.283600000000007</v>
      </c>
      <c r="I13" s="58"/>
    </row>
    <row r="14" spans="1:9" ht="22.5" customHeight="1" x14ac:dyDescent="0.2">
      <c r="A14" s="43" t="s">
        <v>62</v>
      </c>
      <c r="B14" s="16" t="s">
        <v>12</v>
      </c>
      <c r="C14" s="41" t="s">
        <v>57</v>
      </c>
      <c r="D14" s="32">
        <v>5.28</v>
      </c>
      <c r="E14" s="32" t="s">
        <v>10</v>
      </c>
      <c r="F14" s="17">
        <v>31.79</v>
      </c>
      <c r="G14" s="17">
        <f>F14*I8+F14</f>
        <v>41.326999999999998</v>
      </c>
      <c r="H14" s="57">
        <f t="shared" si="0"/>
        <v>218.20656</v>
      </c>
      <c r="I14" s="58"/>
    </row>
    <row r="15" spans="1:9" ht="21.75" customHeight="1" x14ac:dyDescent="0.2">
      <c r="A15" s="42">
        <v>97633</v>
      </c>
      <c r="B15" s="16" t="s">
        <v>27</v>
      </c>
      <c r="C15" s="41" t="s">
        <v>104</v>
      </c>
      <c r="D15" s="32">
        <v>72.099999999999994</v>
      </c>
      <c r="E15" s="32" t="s">
        <v>10</v>
      </c>
      <c r="F15" s="17">
        <v>21.87</v>
      </c>
      <c r="G15" s="17">
        <f>F15*I8+F15</f>
        <v>28.431000000000001</v>
      </c>
      <c r="H15" s="57">
        <f t="shared" si="0"/>
        <v>2049.8750999999997</v>
      </c>
      <c r="I15" s="58"/>
    </row>
    <row r="16" spans="1:9" ht="20.25" customHeight="1" x14ac:dyDescent="0.2">
      <c r="A16" s="42">
        <v>96527</v>
      </c>
      <c r="B16" s="16" t="s">
        <v>28</v>
      </c>
      <c r="C16" s="41" t="s">
        <v>222</v>
      </c>
      <c r="D16" s="32">
        <v>1.2</v>
      </c>
      <c r="E16" s="32" t="s">
        <v>11</v>
      </c>
      <c r="F16" s="17">
        <v>125.78</v>
      </c>
      <c r="G16" s="17">
        <f>F16*I8+F16</f>
        <v>163.51400000000001</v>
      </c>
      <c r="H16" s="57">
        <f>G16*D16</f>
        <v>196.21680000000001</v>
      </c>
      <c r="I16" s="58"/>
    </row>
    <row r="17" spans="1:9" ht="20.25" customHeight="1" x14ac:dyDescent="0.2">
      <c r="A17" s="42" t="s">
        <v>230</v>
      </c>
      <c r="B17" s="16" t="s">
        <v>31</v>
      </c>
      <c r="C17" s="41" t="s">
        <v>231</v>
      </c>
      <c r="D17" s="32">
        <v>3.14</v>
      </c>
      <c r="E17" s="32" t="s">
        <v>11</v>
      </c>
      <c r="F17" s="17">
        <v>102.55</v>
      </c>
      <c r="G17" s="17">
        <f>F17*I8+F17</f>
        <v>133.315</v>
      </c>
      <c r="H17" s="57">
        <f t="shared" ref="H17:H19" si="3">G17*D17</f>
        <v>418.60910000000001</v>
      </c>
      <c r="I17" s="58"/>
    </row>
    <row r="18" spans="1:9" ht="22.5" customHeight="1" x14ac:dyDescent="0.2">
      <c r="A18" s="42" t="s">
        <v>223</v>
      </c>
      <c r="B18" s="16" t="s">
        <v>200</v>
      </c>
      <c r="C18" s="41" t="s">
        <v>229</v>
      </c>
      <c r="D18" s="32">
        <v>10.5</v>
      </c>
      <c r="E18" s="32" t="s">
        <v>11</v>
      </c>
      <c r="F18" s="17">
        <v>51.09</v>
      </c>
      <c r="G18" s="17">
        <f>F18*I8+F18</f>
        <v>66.417000000000002</v>
      </c>
      <c r="H18" s="57">
        <f t="shared" ref="H18" si="4">G18*D18</f>
        <v>697.37850000000003</v>
      </c>
      <c r="I18" s="58"/>
    </row>
    <row r="19" spans="1:9" ht="23.25" customHeight="1" x14ac:dyDescent="0.2">
      <c r="A19" s="42">
        <v>96385</v>
      </c>
      <c r="B19" s="16" t="s">
        <v>41</v>
      </c>
      <c r="C19" s="41" t="s">
        <v>224</v>
      </c>
      <c r="D19" s="32">
        <v>6</v>
      </c>
      <c r="E19" s="32" t="s">
        <v>11</v>
      </c>
      <c r="F19" s="17">
        <v>11.36</v>
      </c>
      <c r="G19" s="17">
        <f>F19*I8+F19</f>
        <v>14.767999999999999</v>
      </c>
      <c r="H19" s="57">
        <f t="shared" si="3"/>
        <v>88.60799999999999</v>
      </c>
      <c r="I19" s="58"/>
    </row>
    <row r="20" spans="1:9" ht="15" customHeight="1" x14ac:dyDescent="0.2">
      <c r="A20" s="42">
        <v>92265</v>
      </c>
      <c r="B20" s="16" t="s">
        <v>204</v>
      </c>
      <c r="C20" s="41" t="s">
        <v>127</v>
      </c>
      <c r="D20" s="32">
        <v>17.399999999999999</v>
      </c>
      <c r="E20" s="32" t="s">
        <v>10</v>
      </c>
      <c r="F20" s="17">
        <v>153.96</v>
      </c>
      <c r="G20" s="17">
        <f>F20*I8+F20</f>
        <v>200.14800000000002</v>
      </c>
      <c r="H20" s="57">
        <f t="shared" ref="H20:H22" si="5">G20*D20</f>
        <v>3482.5752000000002</v>
      </c>
      <c r="I20" s="58"/>
    </row>
    <row r="21" spans="1:9" ht="25.5" customHeight="1" x14ac:dyDescent="0.2">
      <c r="A21" s="42">
        <v>92761</v>
      </c>
      <c r="B21" s="16" t="s">
        <v>206</v>
      </c>
      <c r="C21" s="41" t="s">
        <v>141</v>
      </c>
      <c r="D21" s="32">
        <v>85.6</v>
      </c>
      <c r="E21" s="32" t="s">
        <v>58</v>
      </c>
      <c r="F21" s="17">
        <v>13.18</v>
      </c>
      <c r="G21" s="17">
        <f>F21*I8+F21</f>
        <v>17.134</v>
      </c>
      <c r="H21" s="57">
        <f t="shared" ref="H21" si="6">G21*D21</f>
        <v>1466.6704</v>
      </c>
      <c r="I21" s="58"/>
    </row>
    <row r="22" spans="1:9" ht="24" customHeight="1" x14ac:dyDescent="0.2">
      <c r="A22" s="42">
        <v>94965</v>
      </c>
      <c r="B22" s="16" t="s">
        <v>225</v>
      </c>
      <c r="C22" s="41" t="s">
        <v>59</v>
      </c>
      <c r="D22" s="32">
        <v>4.3099999999999996</v>
      </c>
      <c r="E22" s="32" t="s">
        <v>11</v>
      </c>
      <c r="F22" s="17">
        <v>483.1</v>
      </c>
      <c r="G22" s="17">
        <f>F22*I8+F22</f>
        <v>628.03</v>
      </c>
      <c r="H22" s="57">
        <f t="shared" si="5"/>
        <v>2706.8092999999994</v>
      </c>
      <c r="I22" s="58"/>
    </row>
    <row r="23" spans="1:9" ht="21.75" customHeight="1" x14ac:dyDescent="0.2">
      <c r="A23" s="42">
        <v>98547</v>
      </c>
      <c r="B23" s="16" t="s">
        <v>226</v>
      </c>
      <c r="C23" s="41" t="s">
        <v>128</v>
      </c>
      <c r="D23" s="32">
        <v>8.8000000000000007</v>
      </c>
      <c r="E23" s="32" t="s">
        <v>10</v>
      </c>
      <c r="F23" s="17">
        <v>214.1</v>
      </c>
      <c r="G23" s="17">
        <f>F23*I8+F23</f>
        <v>278.33</v>
      </c>
      <c r="H23" s="57">
        <f>G23*D23</f>
        <v>2449.3040000000001</v>
      </c>
      <c r="I23" s="58"/>
    </row>
    <row r="24" spans="1:9" ht="24" customHeight="1" x14ac:dyDescent="0.2">
      <c r="A24" s="42">
        <v>4813</v>
      </c>
      <c r="B24" s="16" t="s">
        <v>227</v>
      </c>
      <c r="C24" s="41" t="s">
        <v>205</v>
      </c>
      <c r="D24" s="32">
        <v>2.88</v>
      </c>
      <c r="E24" s="32" t="s">
        <v>10</v>
      </c>
      <c r="F24" s="17">
        <v>275</v>
      </c>
      <c r="G24" s="17">
        <f>F24*I8+F24</f>
        <v>357.5</v>
      </c>
      <c r="H24" s="57">
        <f>G24*D24</f>
        <v>1029.5999999999999</v>
      </c>
      <c r="I24" s="58"/>
    </row>
    <row r="25" spans="1:9" ht="18" customHeight="1" x14ac:dyDescent="0.2">
      <c r="A25" s="12"/>
      <c r="B25" s="13" t="s">
        <v>14</v>
      </c>
      <c r="C25" s="26" t="s">
        <v>143</v>
      </c>
      <c r="D25" s="14"/>
      <c r="E25" s="12"/>
      <c r="F25" s="12"/>
      <c r="G25" s="12"/>
      <c r="H25" s="59">
        <f>SUM(H26:H39)</f>
        <v>33733.172200000001</v>
      </c>
      <c r="I25" s="60"/>
    </row>
    <row r="26" spans="1:9" ht="22.5" customHeight="1" x14ac:dyDescent="0.2">
      <c r="A26" s="48">
        <v>103325</v>
      </c>
      <c r="B26" s="16" t="s">
        <v>16</v>
      </c>
      <c r="C26" s="41" t="s">
        <v>149</v>
      </c>
      <c r="D26" s="32">
        <v>63.5</v>
      </c>
      <c r="E26" s="32" t="s">
        <v>10</v>
      </c>
      <c r="F26" s="17">
        <v>76.83</v>
      </c>
      <c r="G26" s="17">
        <f>F26*I8+F26</f>
        <v>99.878999999999991</v>
      </c>
      <c r="H26" s="57">
        <f t="shared" ref="H26:H27" si="7">G26*D26</f>
        <v>6342.316499999999</v>
      </c>
      <c r="I26" s="58"/>
    </row>
    <row r="27" spans="1:9" ht="14.25" customHeight="1" x14ac:dyDescent="0.2">
      <c r="A27" s="49">
        <v>93182</v>
      </c>
      <c r="B27" s="16" t="s">
        <v>63</v>
      </c>
      <c r="C27" s="41" t="s">
        <v>150</v>
      </c>
      <c r="D27" s="32">
        <v>5.6</v>
      </c>
      <c r="E27" s="32" t="s">
        <v>9</v>
      </c>
      <c r="F27" s="46">
        <v>39.549999999999997</v>
      </c>
      <c r="G27" s="17">
        <f>F27*I8+F27</f>
        <v>51.414999999999992</v>
      </c>
      <c r="H27" s="57">
        <f t="shared" si="7"/>
        <v>287.92399999999992</v>
      </c>
      <c r="I27" s="58"/>
    </row>
    <row r="28" spans="1:9" ht="15.75" customHeight="1" x14ac:dyDescent="0.2">
      <c r="A28" s="49">
        <v>931894</v>
      </c>
      <c r="B28" s="16" t="s">
        <v>65</v>
      </c>
      <c r="C28" s="41" t="s">
        <v>151</v>
      </c>
      <c r="D28" s="32">
        <v>5.6</v>
      </c>
      <c r="E28" s="32" t="s">
        <v>9</v>
      </c>
      <c r="F28" s="46">
        <v>38.840000000000003</v>
      </c>
      <c r="G28" s="17">
        <f>F28*I8+F28</f>
        <v>50.492000000000004</v>
      </c>
      <c r="H28" s="57">
        <f t="shared" ref="H28" si="8">G28*D28</f>
        <v>282.7552</v>
      </c>
      <c r="I28" s="58"/>
    </row>
    <row r="29" spans="1:9" ht="22.5" customHeight="1" x14ac:dyDescent="0.2">
      <c r="A29" s="44" t="s">
        <v>129</v>
      </c>
      <c r="B29" s="16" t="s">
        <v>66</v>
      </c>
      <c r="C29" s="41" t="s">
        <v>124</v>
      </c>
      <c r="D29" s="32">
        <v>8</v>
      </c>
      <c r="E29" s="32" t="s">
        <v>10</v>
      </c>
      <c r="F29" s="46">
        <v>63.73</v>
      </c>
      <c r="G29" s="17">
        <f>F29*I8+F29</f>
        <v>82.84899999999999</v>
      </c>
      <c r="H29" s="57">
        <f t="shared" ref="H29:H39" si="9">G29*D29</f>
        <v>662.79199999999992</v>
      </c>
      <c r="I29" s="58"/>
    </row>
    <row r="30" spans="1:9" ht="22.5" customHeight="1" x14ac:dyDescent="0.2">
      <c r="A30" s="49">
        <v>104110</v>
      </c>
      <c r="B30" s="16" t="s">
        <v>67</v>
      </c>
      <c r="C30" s="41" t="s">
        <v>208</v>
      </c>
      <c r="D30" s="32">
        <v>46.8</v>
      </c>
      <c r="E30" s="32" t="s">
        <v>58</v>
      </c>
      <c r="F30" s="46">
        <v>18.23</v>
      </c>
      <c r="G30" s="17">
        <f>F30*I8+F30</f>
        <v>23.699000000000002</v>
      </c>
      <c r="H30" s="57">
        <f t="shared" ref="H30" si="10">G30*D30</f>
        <v>1109.1132</v>
      </c>
      <c r="I30" s="58"/>
    </row>
    <row r="31" spans="1:9" ht="22.5" customHeight="1" x14ac:dyDescent="0.2">
      <c r="A31" s="49">
        <v>94965</v>
      </c>
      <c r="B31" s="16" t="s">
        <v>110</v>
      </c>
      <c r="C31" s="41" t="s">
        <v>59</v>
      </c>
      <c r="D31" s="32">
        <v>0.6</v>
      </c>
      <c r="E31" s="32" t="s">
        <v>11</v>
      </c>
      <c r="F31" s="46">
        <v>483.1</v>
      </c>
      <c r="G31" s="17">
        <f>F31*I8+F31</f>
        <v>628.03</v>
      </c>
      <c r="H31" s="57">
        <f t="shared" ref="H31" si="11">G31*D31</f>
        <v>376.81799999999998</v>
      </c>
      <c r="I31" s="58"/>
    </row>
    <row r="32" spans="1:9" ht="34.5" customHeight="1" x14ac:dyDescent="0.2">
      <c r="A32" s="49">
        <v>101964</v>
      </c>
      <c r="B32" s="16" t="s">
        <v>111</v>
      </c>
      <c r="C32" s="41" t="s">
        <v>130</v>
      </c>
      <c r="D32" s="32">
        <v>36.979999999999997</v>
      </c>
      <c r="E32" s="32" t="s">
        <v>10</v>
      </c>
      <c r="F32" s="46">
        <v>160.15</v>
      </c>
      <c r="G32" s="17">
        <f>F32*I8+F32</f>
        <v>208.19499999999999</v>
      </c>
      <c r="H32" s="57">
        <f t="shared" si="9"/>
        <v>7699.0510999999988</v>
      </c>
      <c r="I32" s="58"/>
    </row>
    <row r="33" spans="1:9" ht="34.5" customHeight="1" x14ac:dyDescent="0.2">
      <c r="A33" s="48">
        <v>96360</v>
      </c>
      <c r="B33" s="16" t="s">
        <v>112</v>
      </c>
      <c r="C33" s="41" t="s">
        <v>144</v>
      </c>
      <c r="D33" s="32">
        <v>19.5</v>
      </c>
      <c r="E33" s="32" t="s">
        <v>10</v>
      </c>
      <c r="F33" s="17">
        <v>148.56</v>
      </c>
      <c r="G33" s="17">
        <f>F33*I8+F33</f>
        <v>193.12799999999999</v>
      </c>
      <c r="H33" s="57">
        <f t="shared" ref="H33" si="12">G33*D33</f>
        <v>3765.9959999999996</v>
      </c>
      <c r="I33" s="58"/>
    </row>
    <row r="34" spans="1:9" ht="35.25" customHeight="1" x14ac:dyDescent="0.2">
      <c r="A34" s="48">
        <v>92556</v>
      </c>
      <c r="B34" s="16" t="s">
        <v>114</v>
      </c>
      <c r="C34" s="41" t="s">
        <v>203</v>
      </c>
      <c r="D34" s="32">
        <v>6</v>
      </c>
      <c r="E34" s="32" t="s">
        <v>26</v>
      </c>
      <c r="F34" s="17">
        <v>955.76</v>
      </c>
      <c r="G34" s="17">
        <f>F34*I8+F34</f>
        <v>1242.4880000000001</v>
      </c>
      <c r="H34" s="57">
        <f t="shared" si="9"/>
        <v>7454.9279999999999</v>
      </c>
      <c r="I34" s="58"/>
    </row>
    <row r="35" spans="1:9" ht="33.75" customHeight="1" x14ac:dyDescent="0.2">
      <c r="A35" s="48">
        <v>92543</v>
      </c>
      <c r="B35" s="16" t="s">
        <v>116</v>
      </c>
      <c r="C35" s="41" t="s">
        <v>131</v>
      </c>
      <c r="D35" s="32">
        <v>34.450000000000003</v>
      </c>
      <c r="E35" s="32" t="s">
        <v>10</v>
      </c>
      <c r="F35" s="17">
        <v>15.91</v>
      </c>
      <c r="G35" s="17">
        <f>F35*I8+F35</f>
        <v>20.683</v>
      </c>
      <c r="H35" s="57">
        <f t="shared" si="9"/>
        <v>712.52935000000002</v>
      </c>
      <c r="I35" s="58"/>
    </row>
    <row r="36" spans="1:9" ht="35.25" customHeight="1" x14ac:dyDescent="0.2">
      <c r="A36" s="50">
        <v>94207</v>
      </c>
      <c r="B36" s="16" t="s">
        <v>145</v>
      </c>
      <c r="C36" s="41" t="s">
        <v>132</v>
      </c>
      <c r="D36" s="32">
        <v>34.450000000000003</v>
      </c>
      <c r="E36" s="32" t="s">
        <v>10</v>
      </c>
      <c r="F36" s="17">
        <v>47.09</v>
      </c>
      <c r="G36" s="17">
        <f>F36*I8+F36</f>
        <v>61.217000000000006</v>
      </c>
      <c r="H36" s="57">
        <f t="shared" si="9"/>
        <v>2108.9256500000006</v>
      </c>
      <c r="I36" s="58"/>
    </row>
    <row r="37" spans="1:9" ht="22.5" customHeight="1" x14ac:dyDescent="0.2">
      <c r="A37" s="51" t="s">
        <v>113</v>
      </c>
      <c r="B37" s="16" t="s">
        <v>152</v>
      </c>
      <c r="C37" s="41" t="s">
        <v>115</v>
      </c>
      <c r="D37" s="32">
        <v>8.3000000000000007</v>
      </c>
      <c r="E37" s="32" t="s">
        <v>9</v>
      </c>
      <c r="F37" s="17">
        <v>104.59</v>
      </c>
      <c r="G37" s="17">
        <f>F37*I8+F37</f>
        <v>135.96700000000001</v>
      </c>
      <c r="H37" s="57">
        <f t="shared" si="9"/>
        <v>1128.5261000000003</v>
      </c>
      <c r="I37" s="58"/>
    </row>
    <row r="38" spans="1:9" ht="22.5" customHeight="1" x14ac:dyDescent="0.2">
      <c r="A38" s="48">
        <v>100327</v>
      </c>
      <c r="B38" s="16" t="s">
        <v>153</v>
      </c>
      <c r="C38" s="41" t="s">
        <v>125</v>
      </c>
      <c r="D38" s="32">
        <v>16.3</v>
      </c>
      <c r="E38" s="32" t="s">
        <v>9</v>
      </c>
      <c r="F38" s="17">
        <v>70.09</v>
      </c>
      <c r="G38" s="17">
        <f>F38*I8+F38</f>
        <v>91.117000000000004</v>
      </c>
      <c r="H38" s="57">
        <f t="shared" ref="H38" si="13">G38*D38</f>
        <v>1485.2071000000001</v>
      </c>
      <c r="I38" s="58"/>
    </row>
    <row r="39" spans="1:9" ht="22.5" customHeight="1" x14ac:dyDescent="0.2">
      <c r="A39" s="48">
        <v>89714</v>
      </c>
      <c r="B39" s="16" t="s">
        <v>154</v>
      </c>
      <c r="C39" s="41" t="s">
        <v>155</v>
      </c>
      <c r="D39" s="32">
        <v>6</v>
      </c>
      <c r="E39" s="32" t="s">
        <v>9</v>
      </c>
      <c r="F39" s="17">
        <v>40.549999999999997</v>
      </c>
      <c r="G39" s="17">
        <f>F39*I8+F39</f>
        <v>52.714999999999996</v>
      </c>
      <c r="H39" s="57">
        <f t="shared" si="9"/>
        <v>316.28999999999996</v>
      </c>
      <c r="I39" s="58"/>
    </row>
    <row r="40" spans="1:9" ht="15.75" customHeight="1" x14ac:dyDescent="0.2">
      <c r="A40" s="42"/>
      <c r="B40" s="13" t="s">
        <v>43</v>
      </c>
      <c r="C40" s="26" t="s">
        <v>42</v>
      </c>
      <c r="D40" s="14"/>
      <c r="E40" s="12"/>
      <c r="F40" s="12"/>
      <c r="G40" s="12"/>
      <c r="H40" s="59">
        <f>SUM(H41:H44)</f>
        <v>12225.0908</v>
      </c>
      <c r="I40" s="60"/>
    </row>
    <row r="41" spans="1:9" ht="44.25" customHeight="1" x14ac:dyDescent="0.2">
      <c r="A41" s="42">
        <v>90844</v>
      </c>
      <c r="B41" s="16" t="s">
        <v>44</v>
      </c>
      <c r="C41" s="41" t="s">
        <v>64</v>
      </c>
      <c r="D41" s="32">
        <v>4</v>
      </c>
      <c r="E41" s="32" t="s">
        <v>21</v>
      </c>
      <c r="F41" s="17">
        <v>1392.12</v>
      </c>
      <c r="G41" s="17">
        <f>F41*I8+F41</f>
        <v>1809.7559999999999</v>
      </c>
      <c r="H41" s="57">
        <f t="shared" ref="H41:H44" si="14">G41*D41</f>
        <v>7239.0239999999994</v>
      </c>
      <c r="I41" s="58"/>
    </row>
    <row r="42" spans="1:9" ht="38.25" customHeight="1" x14ac:dyDescent="0.2">
      <c r="A42" s="47">
        <v>94569</v>
      </c>
      <c r="B42" s="16" t="s">
        <v>45</v>
      </c>
      <c r="C42" s="41" t="s">
        <v>117</v>
      </c>
      <c r="D42" s="32">
        <v>1</v>
      </c>
      <c r="E42" s="32" t="s">
        <v>10</v>
      </c>
      <c r="F42" s="17">
        <v>817.04</v>
      </c>
      <c r="G42" s="17">
        <f>F42*I8+F42</f>
        <v>1062.152</v>
      </c>
      <c r="H42" s="57">
        <f t="shared" si="14"/>
        <v>1062.152</v>
      </c>
      <c r="I42" s="58"/>
    </row>
    <row r="43" spans="1:9" ht="34.5" customHeight="1" x14ac:dyDescent="0.2">
      <c r="A43" s="47" t="s">
        <v>232</v>
      </c>
      <c r="B43" s="16" t="s">
        <v>46</v>
      </c>
      <c r="C43" s="41" t="s">
        <v>156</v>
      </c>
      <c r="D43" s="32">
        <v>3.6</v>
      </c>
      <c r="E43" s="32" t="s">
        <v>10</v>
      </c>
      <c r="F43" s="17">
        <v>712.09</v>
      </c>
      <c r="G43" s="17">
        <f>F43*I8+F43</f>
        <v>925.7170000000001</v>
      </c>
      <c r="H43" s="57">
        <f t="shared" ref="H43" si="15">G43*D43</f>
        <v>3332.5812000000005</v>
      </c>
      <c r="I43" s="58"/>
    </row>
    <row r="44" spans="1:9" ht="24.75" customHeight="1" x14ac:dyDescent="0.2">
      <c r="A44" s="47">
        <v>101965</v>
      </c>
      <c r="B44" s="16" t="s">
        <v>47</v>
      </c>
      <c r="C44" s="41" t="s">
        <v>157</v>
      </c>
      <c r="D44" s="32">
        <v>4.4000000000000004</v>
      </c>
      <c r="E44" s="32" t="s">
        <v>9</v>
      </c>
      <c r="F44" s="17">
        <v>103.38</v>
      </c>
      <c r="G44" s="17">
        <f>F44*I8+F44</f>
        <v>134.39400000000001</v>
      </c>
      <c r="H44" s="57">
        <f t="shared" si="14"/>
        <v>591.33360000000005</v>
      </c>
      <c r="I44" s="58"/>
    </row>
    <row r="45" spans="1:9" ht="18" customHeight="1" x14ac:dyDescent="0.2">
      <c r="A45" s="42"/>
      <c r="B45" s="13" t="s">
        <v>68</v>
      </c>
      <c r="C45" s="26" t="s">
        <v>118</v>
      </c>
      <c r="D45" s="14"/>
      <c r="E45" s="12"/>
      <c r="F45" s="12"/>
      <c r="G45" s="12"/>
      <c r="H45" s="59">
        <f>SUM(H46:H48)</f>
        <v>11678.0872</v>
      </c>
      <c r="I45" s="60"/>
    </row>
    <row r="46" spans="1:9" ht="33" customHeight="1" x14ac:dyDescent="0.2">
      <c r="A46" s="42">
        <v>87879</v>
      </c>
      <c r="B46" s="16" t="s">
        <v>69</v>
      </c>
      <c r="C46" s="41" t="s">
        <v>60</v>
      </c>
      <c r="D46" s="32">
        <v>168.9</v>
      </c>
      <c r="E46" s="32" t="s">
        <v>10</v>
      </c>
      <c r="F46" s="17">
        <v>4.28</v>
      </c>
      <c r="G46" s="17">
        <f>F46*I8+F46</f>
        <v>5.5640000000000001</v>
      </c>
      <c r="H46" s="57">
        <f t="shared" ref="H46:H48" si="16">G46*D46</f>
        <v>939.75960000000009</v>
      </c>
      <c r="I46" s="58"/>
    </row>
    <row r="47" spans="1:9" ht="35.25" customHeight="1" x14ac:dyDescent="0.2">
      <c r="A47" s="42">
        <v>87529</v>
      </c>
      <c r="B47" s="16" t="s">
        <v>70</v>
      </c>
      <c r="C47" s="41" t="s">
        <v>202</v>
      </c>
      <c r="D47" s="32">
        <v>168.9</v>
      </c>
      <c r="E47" s="32" t="s">
        <v>10</v>
      </c>
      <c r="F47" s="17">
        <v>35.1</v>
      </c>
      <c r="G47" s="17">
        <f>F47*I8+F47</f>
        <v>45.63</v>
      </c>
      <c r="H47" s="57">
        <f t="shared" si="16"/>
        <v>7706.9070000000011</v>
      </c>
      <c r="I47" s="58"/>
    </row>
    <row r="48" spans="1:9" ht="35.25" customHeight="1" x14ac:dyDescent="0.2">
      <c r="A48" s="42">
        <v>87275</v>
      </c>
      <c r="B48" s="16" t="s">
        <v>119</v>
      </c>
      <c r="C48" s="41" t="s">
        <v>61</v>
      </c>
      <c r="D48" s="32">
        <v>33.799999999999997</v>
      </c>
      <c r="E48" s="32" t="s">
        <v>10</v>
      </c>
      <c r="F48" s="17">
        <v>68.989999999999995</v>
      </c>
      <c r="G48" s="17">
        <f>F48*I8+F48</f>
        <v>89.686999999999998</v>
      </c>
      <c r="H48" s="57">
        <f t="shared" si="16"/>
        <v>3031.4205999999995</v>
      </c>
      <c r="I48" s="58"/>
    </row>
    <row r="49" spans="1:10" ht="18.75" customHeight="1" x14ac:dyDescent="0.2">
      <c r="A49" s="42"/>
      <c r="B49" s="13" t="s">
        <v>17</v>
      </c>
      <c r="C49" s="28" t="s">
        <v>32</v>
      </c>
      <c r="D49" s="14"/>
      <c r="E49" s="29"/>
      <c r="F49" s="12"/>
      <c r="G49" s="12"/>
      <c r="H49" s="59">
        <f>SUM(H50:H53)</f>
        <v>19524.679199999999</v>
      </c>
      <c r="I49" s="60"/>
    </row>
    <row r="50" spans="1:10" ht="35.25" customHeight="1" x14ac:dyDescent="0.2">
      <c r="A50" s="42">
        <v>87767</v>
      </c>
      <c r="B50" s="19" t="s">
        <v>18</v>
      </c>
      <c r="C50" s="41" t="s">
        <v>133</v>
      </c>
      <c r="D50" s="32">
        <v>29.4</v>
      </c>
      <c r="E50" s="34" t="s">
        <v>10</v>
      </c>
      <c r="F50" s="17">
        <v>60.64</v>
      </c>
      <c r="G50" s="17">
        <f>F50*I8+F50</f>
        <v>78.831999999999994</v>
      </c>
      <c r="H50" s="57">
        <f>G50*D50</f>
        <v>2317.6607999999997</v>
      </c>
      <c r="I50" s="58"/>
    </row>
    <row r="51" spans="1:10" ht="27.75" customHeight="1" x14ac:dyDescent="0.2">
      <c r="A51" s="42">
        <v>87255</v>
      </c>
      <c r="B51" s="19" t="s">
        <v>19</v>
      </c>
      <c r="C51" s="41" t="s">
        <v>201</v>
      </c>
      <c r="D51" s="32">
        <v>107.8</v>
      </c>
      <c r="E51" s="34" t="s">
        <v>10</v>
      </c>
      <c r="F51" s="17">
        <v>100.95</v>
      </c>
      <c r="G51" s="17">
        <f>F51*I8+F51</f>
        <v>131.23500000000001</v>
      </c>
      <c r="H51" s="57">
        <f>G51*D51</f>
        <v>14147.133000000002</v>
      </c>
      <c r="I51" s="58"/>
    </row>
    <row r="52" spans="1:10" ht="23.25" customHeight="1" x14ac:dyDescent="0.2">
      <c r="A52" s="50">
        <v>98689</v>
      </c>
      <c r="B52" s="16" t="s">
        <v>139</v>
      </c>
      <c r="C52" s="41" t="s">
        <v>140</v>
      </c>
      <c r="D52" s="32">
        <v>1</v>
      </c>
      <c r="E52" s="32" t="s">
        <v>9</v>
      </c>
      <c r="F52" s="17">
        <v>98.43</v>
      </c>
      <c r="G52" s="17">
        <f>F52*I8+F52</f>
        <v>127.959</v>
      </c>
      <c r="H52" s="57">
        <f t="shared" ref="H52" si="17">G52*D52</f>
        <v>127.959</v>
      </c>
      <c r="I52" s="58"/>
    </row>
    <row r="53" spans="1:10" ht="25.5" customHeight="1" x14ac:dyDescent="0.2">
      <c r="A53" s="50">
        <v>88650</v>
      </c>
      <c r="B53" s="16" t="s">
        <v>194</v>
      </c>
      <c r="C53" s="41" t="s">
        <v>195</v>
      </c>
      <c r="D53" s="32">
        <v>152.80000000000001</v>
      </c>
      <c r="E53" s="32" t="s">
        <v>9</v>
      </c>
      <c r="F53" s="17">
        <v>14.76</v>
      </c>
      <c r="G53" s="17">
        <f>F53*I8+F53</f>
        <v>19.187999999999999</v>
      </c>
      <c r="H53" s="57">
        <f t="shared" ref="H53" si="18">G53*D53</f>
        <v>2931.9263999999998</v>
      </c>
      <c r="I53" s="58"/>
    </row>
    <row r="54" spans="1:10" ht="18" customHeight="1" x14ac:dyDescent="0.2">
      <c r="A54" s="42"/>
      <c r="B54" s="13" t="s">
        <v>20</v>
      </c>
      <c r="C54" s="33" t="s">
        <v>25</v>
      </c>
      <c r="D54" s="14"/>
      <c r="E54" s="35"/>
      <c r="F54" s="12"/>
      <c r="G54" s="12"/>
      <c r="H54" s="59">
        <f>SUM(H55:H62)</f>
        <v>16902.225600000002</v>
      </c>
      <c r="I54" s="60"/>
    </row>
    <row r="55" spans="1:10" ht="21" customHeight="1" x14ac:dyDescent="0.2">
      <c r="A55" s="42">
        <v>88411</v>
      </c>
      <c r="B55" s="20" t="s">
        <v>48</v>
      </c>
      <c r="C55" s="41" t="s">
        <v>105</v>
      </c>
      <c r="D55" s="32">
        <v>168.9</v>
      </c>
      <c r="E55" s="34" t="s">
        <v>10</v>
      </c>
      <c r="F55" s="17">
        <v>2.92</v>
      </c>
      <c r="G55" s="17">
        <f>F55*I8+F55</f>
        <v>3.7959999999999998</v>
      </c>
      <c r="H55" s="57">
        <f t="shared" ref="H55:H62" si="19">G55*D55</f>
        <v>641.14440000000002</v>
      </c>
      <c r="I55" s="58"/>
    </row>
    <row r="56" spans="1:10" ht="21" customHeight="1" x14ac:dyDescent="0.2">
      <c r="A56" s="42">
        <v>88497</v>
      </c>
      <c r="B56" s="20" t="s">
        <v>49</v>
      </c>
      <c r="C56" s="41" t="s">
        <v>160</v>
      </c>
      <c r="D56" s="32">
        <v>39.6</v>
      </c>
      <c r="E56" s="34" t="s">
        <v>10</v>
      </c>
      <c r="F56" s="17">
        <v>17.96</v>
      </c>
      <c r="G56" s="17">
        <f>F56*I8+F56</f>
        <v>23.347999999999999</v>
      </c>
      <c r="H56" s="57">
        <f t="shared" ref="H56" si="20">G56*D56</f>
        <v>924.58079999999995</v>
      </c>
      <c r="I56" s="58"/>
    </row>
    <row r="57" spans="1:10" ht="22.5" customHeight="1" x14ac:dyDescent="0.2">
      <c r="A57" s="42">
        <v>88488</v>
      </c>
      <c r="B57" s="20" t="s">
        <v>50</v>
      </c>
      <c r="C57" s="41" t="s">
        <v>234</v>
      </c>
      <c r="D57" s="32">
        <v>168.9</v>
      </c>
      <c r="E57" s="34" t="s">
        <v>10</v>
      </c>
      <c r="F57" s="17">
        <v>14.76</v>
      </c>
      <c r="G57" s="17">
        <f>F57*I8+F57</f>
        <v>19.187999999999999</v>
      </c>
      <c r="H57" s="57">
        <f t="shared" si="19"/>
        <v>3240.8532</v>
      </c>
      <c r="I57" s="58"/>
    </row>
    <row r="58" spans="1:10" ht="29.25" customHeight="1" x14ac:dyDescent="0.2">
      <c r="A58" s="42" t="s">
        <v>233</v>
      </c>
      <c r="B58" s="20" t="s">
        <v>51</v>
      </c>
      <c r="C58" s="41" t="s">
        <v>235</v>
      </c>
      <c r="D58" s="32">
        <v>478.9</v>
      </c>
      <c r="E58" s="34" t="s">
        <v>10</v>
      </c>
      <c r="F58" s="17">
        <v>14.76</v>
      </c>
      <c r="G58" s="17">
        <f>F58*I8+F58</f>
        <v>19.187999999999999</v>
      </c>
      <c r="H58" s="57">
        <f t="shared" si="19"/>
        <v>9189.1331999999984</v>
      </c>
      <c r="I58" s="58"/>
    </row>
    <row r="59" spans="1:10" ht="23.25" customHeight="1" x14ac:dyDescent="0.2">
      <c r="A59" s="42">
        <v>102197</v>
      </c>
      <c r="B59" s="20" t="s">
        <v>73</v>
      </c>
      <c r="C59" s="41" t="s">
        <v>72</v>
      </c>
      <c r="D59" s="32">
        <v>18.399999999999999</v>
      </c>
      <c r="E59" s="34" t="s">
        <v>10</v>
      </c>
      <c r="F59" s="17">
        <v>30.69</v>
      </c>
      <c r="G59" s="17">
        <f>F59*I8+F59</f>
        <v>39.897000000000006</v>
      </c>
      <c r="H59" s="57">
        <f t="shared" ref="H59:H61" si="21">G59*D59</f>
        <v>734.10480000000007</v>
      </c>
      <c r="I59" s="58"/>
    </row>
    <row r="60" spans="1:10" ht="23.25" customHeight="1" x14ac:dyDescent="0.2">
      <c r="A60" s="42">
        <v>102228</v>
      </c>
      <c r="B60" s="20" t="s">
        <v>158</v>
      </c>
      <c r="C60" s="41" t="s">
        <v>71</v>
      </c>
      <c r="D60" s="32">
        <v>18.399999999999999</v>
      </c>
      <c r="E60" s="34" t="s">
        <v>10</v>
      </c>
      <c r="F60" s="17">
        <v>23.55</v>
      </c>
      <c r="G60" s="17">
        <f>F60*I8+F60</f>
        <v>30.615000000000002</v>
      </c>
      <c r="H60" s="57">
        <f t="shared" ref="H60" si="22">G60*D60</f>
        <v>563.31600000000003</v>
      </c>
      <c r="I60" s="58"/>
    </row>
    <row r="61" spans="1:10" ht="24.75" customHeight="1" x14ac:dyDescent="0.2">
      <c r="A61" s="42" t="s">
        <v>164</v>
      </c>
      <c r="B61" s="20" t="s">
        <v>159</v>
      </c>
      <c r="C61" s="41" t="s">
        <v>163</v>
      </c>
      <c r="D61" s="32">
        <v>28.4</v>
      </c>
      <c r="E61" s="34" t="s">
        <v>10</v>
      </c>
      <c r="F61" s="17">
        <v>23.55</v>
      </c>
      <c r="G61" s="17">
        <f>F61*I8+F61</f>
        <v>30.615000000000002</v>
      </c>
      <c r="H61" s="57">
        <f t="shared" si="21"/>
        <v>869.46600000000001</v>
      </c>
      <c r="I61" s="58"/>
    </row>
    <row r="62" spans="1:10" ht="34.5" customHeight="1" x14ac:dyDescent="0.2">
      <c r="A62" s="42" t="s">
        <v>165</v>
      </c>
      <c r="B62" s="20" t="s">
        <v>161</v>
      </c>
      <c r="C62" s="41" t="s">
        <v>162</v>
      </c>
      <c r="D62" s="32">
        <v>21.6</v>
      </c>
      <c r="E62" s="34" t="s">
        <v>10</v>
      </c>
      <c r="F62" s="17">
        <v>26.34</v>
      </c>
      <c r="G62" s="17">
        <f>F62*I8+F62</f>
        <v>34.241999999999997</v>
      </c>
      <c r="H62" s="57">
        <f t="shared" si="19"/>
        <v>739.62720000000002</v>
      </c>
      <c r="I62" s="58"/>
      <c r="J62" s="27"/>
    </row>
    <row r="63" spans="1:10" ht="20.25" customHeight="1" x14ac:dyDescent="0.2">
      <c r="A63" s="42"/>
      <c r="B63" s="13" t="s">
        <v>88</v>
      </c>
      <c r="C63" s="28" t="s">
        <v>134</v>
      </c>
      <c r="D63" s="14"/>
      <c r="E63" s="35"/>
      <c r="F63" s="12"/>
      <c r="G63" s="12"/>
      <c r="H63" s="59">
        <f>SUM(H64:H74)</f>
        <v>5695.7159999999994</v>
      </c>
      <c r="I63" s="60"/>
    </row>
    <row r="64" spans="1:10" ht="27" customHeight="1" x14ac:dyDescent="0.2">
      <c r="A64" s="45">
        <v>91834</v>
      </c>
      <c r="B64" s="19" t="s">
        <v>89</v>
      </c>
      <c r="C64" s="41" t="s">
        <v>74</v>
      </c>
      <c r="D64" s="32">
        <v>68</v>
      </c>
      <c r="E64" s="34" t="s">
        <v>9</v>
      </c>
      <c r="F64" s="30">
        <v>11.34</v>
      </c>
      <c r="G64" s="17">
        <f>F64*I8+F64</f>
        <v>14.741999999999999</v>
      </c>
      <c r="H64" s="57">
        <f>G64*D64</f>
        <v>1002.4559999999999</v>
      </c>
      <c r="I64" s="58"/>
    </row>
    <row r="65" spans="1:9" ht="25.5" customHeight="1" x14ac:dyDescent="0.2">
      <c r="A65" s="45">
        <v>91927</v>
      </c>
      <c r="B65" s="19" t="s">
        <v>90</v>
      </c>
      <c r="C65" s="41" t="s">
        <v>75</v>
      </c>
      <c r="D65" s="32">
        <v>100</v>
      </c>
      <c r="E65" s="34" t="s">
        <v>22</v>
      </c>
      <c r="F65" s="30">
        <v>4.45</v>
      </c>
      <c r="G65" s="17">
        <f>F65*I8+F65</f>
        <v>5.7850000000000001</v>
      </c>
      <c r="H65" s="57">
        <f t="shared" ref="H65" si="23">G65*D65</f>
        <v>578.5</v>
      </c>
      <c r="I65" s="58"/>
    </row>
    <row r="66" spans="1:9" ht="27" customHeight="1" x14ac:dyDescent="0.2">
      <c r="A66" s="45">
        <v>91929</v>
      </c>
      <c r="B66" s="19" t="s">
        <v>91</v>
      </c>
      <c r="C66" s="41" t="s">
        <v>76</v>
      </c>
      <c r="D66" s="32">
        <v>80</v>
      </c>
      <c r="E66" s="34" t="s">
        <v>22</v>
      </c>
      <c r="F66" s="30">
        <v>6.56</v>
      </c>
      <c r="G66" s="17">
        <f>F66*I8+F66</f>
        <v>8.5279999999999987</v>
      </c>
      <c r="H66" s="57">
        <f t="shared" ref="H66" si="24">G66*D66</f>
        <v>682.2399999999999</v>
      </c>
      <c r="I66" s="58"/>
    </row>
    <row r="67" spans="1:9" ht="26.25" customHeight="1" x14ac:dyDescent="0.2">
      <c r="A67" s="45">
        <v>91931</v>
      </c>
      <c r="B67" s="19" t="s">
        <v>92</v>
      </c>
      <c r="C67" s="41" t="s">
        <v>77</v>
      </c>
      <c r="D67" s="32">
        <v>56</v>
      </c>
      <c r="E67" s="34" t="s">
        <v>9</v>
      </c>
      <c r="F67" s="30">
        <v>9.24</v>
      </c>
      <c r="G67" s="17">
        <f>F67*I8+F67</f>
        <v>12.012</v>
      </c>
      <c r="H67" s="57">
        <f t="shared" ref="H67:H74" si="25">G67*D67</f>
        <v>672.67200000000003</v>
      </c>
      <c r="I67" s="58"/>
    </row>
    <row r="68" spans="1:9" ht="27" customHeight="1" x14ac:dyDescent="0.2">
      <c r="A68" s="45">
        <v>91940</v>
      </c>
      <c r="B68" s="19" t="s">
        <v>93</v>
      </c>
      <c r="C68" s="41" t="s">
        <v>78</v>
      </c>
      <c r="D68" s="32">
        <v>13</v>
      </c>
      <c r="E68" s="34" t="s">
        <v>9</v>
      </c>
      <c r="F68" s="30">
        <v>18.48</v>
      </c>
      <c r="G68" s="17">
        <f>F68*I8+F68</f>
        <v>24.024000000000001</v>
      </c>
      <c r="H68" s="57">
        <f t="shared" si="25"/>
        <v>312.31200000000001</v>
      </c>
      <c r="I68" s="58"/>
    </row>
    <row r="69" spans="1:9" ht="26.25" customHeight="1" x14ac:dyDescent="0.2">
      <c r="A69" s="45">
        <v>91939</v>
      </c>
      <c r="B69" s="19" t="s">
        <v>94</v>
      </c>
      <c r="C69" s="41" t="s">
        <v>79</v>
      </c>
      <c r="D69" s="32">
        <v>2</v>
      </c>
      <c r="E69" s="34" t="s">
        <v>9</v>
      </c>
      <c r="F69" s="30">
        <v>31.84</v>
      </c>
      <c r="G69" s="17">
        <f>F69*I8+F69</f>
        <v>41.391999999999996</v>
      </c>
      <c r="H69" s="57">
        <f t="shared" si="25"/>
        <v>82.783999999999992</v>
      </c>
      <c r="I69" s="58"/>
    </row>
    <row r="70" spans="1:9" ht="26.25" customHeight="1" x14ac:dyDescent="0.2">
      <c r="A70" s="45">
        <v>91953</v>
      </c>
      <c r="B70" s="19" t="s">
        <v>95</v>
      </c>
      <c r="C70" s="41" t="s">
        <v>80</v>
      </c>
      <c r="D70" s="32">
        <v>5</v>
      </c>
      <c r="E70" s="34" t="s">
        <v>26</v>
      </c>
      <c r="F70" s="30">
        <v>31.13</v>
      </c>
      <c r="G70" s="17">
        <f>F70*I8+F70</f>
        <v>40.468999999999994</v>
      </c>
      <c r="H70" s="57">
        <f t="shared" ref="H70:H71" si="26">G70*D70</f>
        <v>202.34499999999997</v>
      </c>
      <c r="I70" s="58"/>
    </row>
    <row r="71" spans="1:9" ht="24" customHeight="1" x14ac:dyDescent="0.2">
      <c r="A71" s="45">
        <v>91997</v>
      </c>
      <c r="B71" s="19" t="s">
        <v>120</v>
      </c>
      <c r="C71" s="41" t="s">
        <v>81</v>
      </c>
      <c r="D71" s="32">
        <v>13</v>
      </c>
      <c r="E71" s="34" t="s">
        <v>9</v>
      </c>
      <c r="F71" s="30">
        <v>39</v>
      </c>
      <c r="G71" s="17">
        <f>F71*I8+F71</f>
        <v>50.7</v>
      </c>
      <c r="H71" s="57">
        <f t="shared" si="26"/>
        <v>659.1</v>
      </c>
      <c r="I71" s="58"/>
    </row>
    <row r="72" spans="1:9" ht="27" customHeight="1" x14ac:dyDescent="0.2">
      <c r="A72" s="45">
        <v>91993</v>
      </c>
      <c r="B72" s="19" t="s">
        <v>121</v>
      </c>
      <c r="C72" s="41" t="s">
        <v>173</v>
      </c>
      <c r="D72" s="32">
        <v>4</v>
      </c>
      <c r="E72" s="34" t="s">
        <v>9</v>
      </c>
      <c r="F72" s="30">
        <v>49.01</v>
      </c>
      <c r="G72" s="17">
        <f>F72*I8+F72</f>
        <v>63.712999999999994</v>
      </c>
      <c r="H72" s="57">
        <f t="shared" ref="H72:H73" si="27">G72*D72</f>
        <v>254.85199999999998</v>
      </c>
      <c r="I72" s="58"/>
    </row>
    <row r="73" spans="1:9" ht="24.75" customHeight="1" x14ac:dyDescent="0.2">
      <c r="A73" s="45">
        <v>97594</v>
      </c>
      <c r="B73" s="19" t="s">
        <v>122</v>
      </c>
      <c r="C73" s="41" t="s">
        <v>199</v>
      </c>
      <c r="D73" s="32">
        <v>5</v>
      </c>
      <c r="E73" s="34" t="s">
        <v>26</v>
      </c>
      <c r="F73" s="30">
        <v>130.44999999999999</v>
      </c>
      <c r="G73" s="17">
        <f>F73*I8+F73</f>
        <v>169.58499999999998</v>
      </c>
      <c r="H73" s="57">
        <f t="shared" si="27"/>
        <v>847.92499999999995</v>
      </c>
      <c r="I73" s="58"/>
    </row>
    <row r="74" spans="1:9" ht="24.75" customHeight="1" x14ac:dyDescent="0.2">
      <c r="A74" s="45">
        <v>100903</v>
      </c>
      <c r="B74" s="19" t="s">
        <v>123</v>
      </c>
      <c r="C74" s="41" t="s">
        <v>135</v>
      </c>
      <c r="D74" s="32">
        <v>10</v>
      </c>
      <c r="E74" s="34" t="s">
        <v>26</v>
      </c>
      <c r="F74" s="30">
        <v>30.81</v>
      </c>
      <c r="G74" s="17">
        <f>F74*I8+F74</f>
        <v>40.052999999999997</v>
      </c>
      <c r="H74" s="57">
        <f t="shared" si="25"/>
        <v>400.53</v>
      </c>
      <c r="I74" s="58"/>
    </row>
    <row r="75" spans="1:9" ht="20.25" customHeight="1" x14ac:dyDescent="0.2">
      <c r="A75" s="42"/>
      <c r="B75" s="13" t="s">
        <v>34</v>
      </c>
      <c r="C75" s="28" t="s">
        <v>96</v>
      </c>
      <c r="D75" s="14"/>
      <c r="E75" s="35"/>
      <c r="F75" s="12"/>
      <c r="G75" s="12"/>
      <c r="H75" s="59">
        <f>SUM(H76:H85)</f>
        <v>10866.335999999999</v>
      </c>
      <c r="I75" s="60"/>
    </row>
    <row r="76" spans="1:9" ht="28.5" customHeight="1" x14ac:dyDescent="0.2">
      <c r="A76" s="52">
        <v>89356</v>
      </c>
      <c r="B76" s="19" t="s">
        <v>35</v>
      </c>
      <c r="C76" s="41" t="s">
        <v>82</v>
      </c>
      <c r="D76" s="32">
        <v>30</v>
      </c>
      <c r="E76" s="34" t="s">
        <v>9</v>
      </c>
      <c r="F76" s="30">
        <v>24.61</v>
      </c>
      <c r="G76" s="17">
        <f>F76*I8+F76</f>
        <v>31.992999999999999</v>
      </c>
      <c r="H76" s="57">
        <f t="shared" ref="H76" si="28">G76*D76</f>
        <v>959.79</v>
      </c>
      <c r="I76" s="58"/>
    </row>
    <row r="77" spans="1:9" ht="29.25" customHeight="1" x14ac:dyDescent="0.2">
      <c r="A77" s="52">
        <v>89355</v>
      </c>
      <c r="B77" s="19" t="s">
        <v>36</v>
      </c>
      <c r="C77" s="41" t="s">
        <v>148</v>
      </c>
      <c r="D77" s="32">
        <v>6</v>
      </c>
      <c r="E77" s="34" t="s">
        <v>9</v>
      </c>
      <c r="F77" s="30">
        <v>21.35</v>
      </c>
      <c r="G77" s="17">
        <f>F77*I8+F77</f>
        <v>27.755000000000003</v>
      </c>
      <c r="H77" s="57">
        <f t="shared" ref="H77" si="29">G77*D77</f>
        <v>166.53000000000003</v>
      </c>
      <c r="I77" s="58"/>
    </row>
    <row r="78" spans="1:9" ht="27.75" customHeight="1" x14ac:dyDescent="0.2">
      <c r="A78" s="52">
        <v>89987</v>
      </c>
      <c r="B78" s="19" t="s">
        <v>39</v>
      </c>
      <c r="C78" s="41" t="s">
        <v>102</v>
      </c>
      <c r="D78" s="32">
        <v>1</v>
      </c>
      <c r="E78" s="34" t="s">
        <v>26</v>
      </c>
      <c r="F78" s="30">
        <v>111.01</v>
      </c>
      <c r="G78" s="17">
        <f>F78*I8+F78</f>
        <v>144.31299999999999</v>
      </c>
      <c r="H78" s="57">
        <f t="shared" ref="H78:H82" si="30">G78*D78</f>
        <v>144.31299999999999</v>
      </c>
      <c r="I78" s="58"/>
    </row>
    <row r="79" spans="1:9" ht="32.25" customHeight="1" x14ac:dyDescent="0.2">
      <c r="A79" s="52">
        <v>89711</v>
      </c>
      <c r="B79" s="19" t="s">
        <v>37</v>
      </c>
      <c r="C79" s="41" t="s">
        <v>83</v>
      </c>
      <c r="D79" s="32">
        <v>10</v>
      </c>
      <c r="E79" s="34" t="s">
        <v>9</v>
      </c>
      <c r="F79" s="30">
        <v>22.79</v>
      </c>
      <c r="G79" s="17">
        <f>F79*I8+F79</f>
        <v>29.626999999999999</v>
      </c>
      <c r="H79" s="57">
        <f t="shared" si="30"/>
        <v>296.27</v>
      </c>
      <c r="I79" s="58"/>
    </row>
    <row r="80" spans="1:9" ht="28.5" customHeight="1" x14ac:dyDescent="0.2">
      <c r="A80" s="52">
        <v>89712</v>
      </c>
      <c r="B80" s="19" t="s">
        <v>38</v>
      </c>
      <c r="C80" s="41" t="s">
        <v>84</v>
      </c>
      <c r="D80" s="32">
        <v>19</v>
      </c>
      <c r="E80" s="34" t="s">
        <v>9</v>
      </c>
      <c r="F80" s="30">
        <v>29.12</v>
      </c>
      <c r="G80" s="17">
        <f>F80*I8+F80</f>
        <v>37.856000000000002</v>
      </c>
      <c r="H80" s="57">
        <f t="shared" si="30"/>
        <v>719.26400000000001</v>
      </c>
      <c r="I80" s="58"/>
    </row>
    <row r="81" spans="1:9" ht="24.75" customHeight="1" x14ac:dyDescent="0.2">
      <c r="A81" s="52">
        <v>89714</v>
      </c>
      <c r="B81" s="19" t="s">
        <v>52</v>
      </c>
      <c r="C81" s="41" t="s">
        <v>85</v>
      </c>
      <c r="D81" s="32">
        <v>36</v>
      </c>
      <c r="E81" s="34" t="s">
        <v>9</v>
      </c>
      <c r="F81" s="30">
        <v>40.549999999999997</v>
      </c>
      <c r="G81" s="17">
        <f>F81*I8+F81</f>
        <v>52.714999999999996</v>
      </c>
      <c r="H81" s="57">
        <f t="shared" ref="H81" si="31">G81*D81</f>
        <v>1897.7399999999998</v>
      </c>
      <c r="I81" s="58"/>
    </row>
    <row r="82" spans="1:9" ht="27.75" customHeight="1" x14ac:dyDescent="0.2">
      <c r="A82" s="52">
        <v>89707</v>
      </c>
      <c r="B82" s="19" t="s">
        <v>53</v>
      </c>
      <c r="C82" s="41" t="s">
        <v>86</v>
      </c>
      <c r="D82" s="32">
        <v>2</v>
      </c>
      <c r="E82" s="34" t="s">
        <v>26</v>
      </c>
      <c r="F82" s="30">
        <v>52.02</v>
      </c>
      <c r="G82" s="17">
        <f>F82*I8+F82</f>
        <v>67.626000000000005</v>
      </c>
      <c r="H82" s="57">
        <f t="shared" si="30"/>
        <v>135.25200000000001</v>
      </c>
      <c r="I82" s="58"/>
    </row>
    <row r="83" spans="1:9" ht="39" customHeight="1" x14ac:dyDescent="0.2">
      <c r="A83" s="52">
        <v>92281</v>
      </c>
      <c r="B83" s="19" t="s">
        <v>217</v>
      </c>
      <c r="C83" s="41" t="s">
        <v>147</v>
      </c>
      <c r="D83" s="32">
        <v>5</v>
      </c>
      <c r="E83" s="34" t="s">
        <v>9</v>
      </c>
      <c r="F83" s="30">
        <v>193.08</v>
      </c>
      <c r="G83" s="17">
        <f>F83*I8+F83</f>
        <v>251.00400000000002</v>
      </c>
      <c r="H83" s="57">
        <f t="shared" ref="H83" si="32">G83*D83</f>
        <v>1255.02</v>
      </c>
      <c r="I83" s="58"/>
    </row>
    <row r="84" spans="1:9" ht="38.25" customHeight="1" x14ac:dyDescent="0.2">
      <c r="A84" s="52">
        <v>99250</v>
      </c>
      <c r="B84" s="19" t="s">
        <v>106</v>
      </c>
      <c r="C84" s="41" t="s">
        <v>87</v>
      </c>
      <c r="D84" s="32">
        <v>2</v>
      </c>
      <c r="E84" s="34" t="s">
        <v>26</v>
      </c>
      <c r="F84" s="30">
        <v>174.87</v>
      </c>
      <c r="G84" s="17">
        <f>F84*I8+F84</f>
        <v>227.33100000000002</v>
      </c>
      <c r="H84" s="57">
        <f t="shared" ref="H84:H85" si="33">G84*D84</f>
        <v>454.66200000000003</v>
      </c>
      <c r="I84" s="58"/>
    </row>
    <row r="85" spans="1:9" ht="42.75" customHeight="1" x14ac:dyDescent="0.2">
      <c r="A85" s="52">
        <v>98059</v>
      </c>
      <c r="B85" s="19" t="s">
        <v>138</v>
      </c>
      <c r="C85" s="41" t="s">
        <v>146</v>
      </c>
      <c r="D85" s="32">
        <v>1</v>
      </c>
      <c r="E85" s="34" t="s">
        <v>26</v>
      </c>
      <c r="F85" s="30">
        <v>3721.15</v>
      </c>
      <c r="G85" s="17">
        <f>F85*I8+F85</f>
        <v>4837.4949999999999</v>
      </c>
      <c r="H85" s="57">
        <f t="shared" si="33"/>
        <v>4837.4949999999999</v>
      </c>
      <c r="I85" s="58"/>
    </row>
    <row r="86" spans="1:9" ht="18.75" customHeight="1" x14ac:dyDescent="0.2">
      <c r="A86" s="42"/>
      <c r="B86" s="13" t="s">
        <v>166</v>
      </c>
      <c r="C86" s="33" t="s">
        <v>209</v>
      </c>
      <c r="D86" s="14"/>
      <c r="E86" s="35"/>
      <c r="F86" s="12"/>
      <c r="G86" s="12"/>
      <c r="H86" s="59">
        <f>SUM(H87:H101)</f>
        <v>21521.130799999999</v>
      </c>
      <c r="I86" s="60"/>
    </row>
    <row r="87" spans="1:9" ht="33.75" customHeight="1" x14ac:dyDescent="0.2">
      <c r="A87" s="53">
        <v>86932</v>
      </c>
      <c r="B87" s="20" t="s">
        <v>168</v>
      </c>
      <c r="C87" s="41" t="s">
        <v>97</v>
      </c>
      <c r="D87" s="32">
        <v>2</v>
      </c>
      <c r="E87" s="34" t="s">
        <v>26</v>
      </c>
      <c r="F87" s="30">
        <v>572.74</v>
      </c>
      <c r="G87" s="17">
        <f>F87*I8+F87</f>
        <v>744.56200000000001</v>
      </c>
      <c r="H87" s="57">
        <f t="shared" ref="H87:H101" si="34">G87*D87</f>
        <v>1489.124</v>
      </c>
      <c r="I87" s="58"/>
    </row>
    <row r="88" spans="1:9" ht="45" customHeight="1" x14ac:dyDescent="0.2">
      <c r="A88" s="53">
        <v>86941</v>
      </c>
      <c r="B88" s="20" t="s">
        <v>169</v>
      </c>
      <c r="C88" s="41" t="s">
        <v>98</v>
      </c>
      <c r="D88" s="32">
        <v>3</v>
      </c>
      <c r="E88" s="34" t="s">
        <v>26</v>
      </c>
      <c r="F88" s="30">
        <v>1121.92</v>
      </c>
      <c r="G88" s="17">
        <f>F88*I8+F88</f>
        <v>1458.4960000000001</v>
      </c>
      <c r="H88" s="57">
        <f t="shared" si="34"/>
        <v>4375.4880000000003</v>
      </c>
      <c r="I88" s="58"/>
    </row>
    <row r="89" spans="1:9" ht="24" customHeight="1" x14ac:dyDescent="0.2">
      <c r="A89" s="53">
        <v>86894</v>
      </c>
      <c r="B89" s="20" t="s">
        <v>170</v>
      </c>
      <c r="C89" s="41" t="s">
        <v>196</v>
      </c>
      <c r="D89" s="32">
        <v>1</v>
      </c>
      <c r="E89" s="34" t="s">
        <v>26</v>
      </c>
      <c r="F89" s="30">
        <v>363.62</v>
      </c>
      <c r="G89" s="17">
        <f>F89*I8+F89</f>
        <v>472.70600000000002</v>
      </c>
      <c r="H89" s="57">
        <f t="shared" si="34"/>
        <v>472.70600000000002</v>
      </c>
      <c r="I89" s="58"/>
    </row>
    <row r="90" spans="1:9" ht="25.5" customHeight="1" x14ac:dyDescent="0.2">
      <c r="A90" s="53">
        <v>86910</v>
      </c>
      <c r="B90" s="20" t="s">
        <v>171</v>
      </c>
      <c r="C90" s="41" t="s">
        <v>197</v>
      </c>
      <c r="D90" s="32">
        <v>1</v>
      </c>
      <c r="E90" s="34" t="s">
        <v>26</v>
      </c>
      <c r="F90" s="30">
        <v>191.28</v>
      </c>
      <c r="G90" s="17">
        <f>F90*I8+F90</f>
        <v>248.66399999999999</v>
      </c>
      <c r="H90" s="57">
        <f t="shared" ref="H90" si="35">G90*D90</f>
        <v>248.66399999999999</v>
      </c>
      <c r="I90" s="58"/>
    </row>
    <row r="91" spans="1:9" ht="27.75" customHeight="1" x14ac:dyDescent="0.2">
      <c r="A91" s="42">
        <v>86900</v>
      </c>
      <c r="B91" s="20" t="s">
        <v>172</v>
      </c>
      <c r="C91" s="41" t="s">
        <v>210</v>
      </c>
      <c r="D91" s="32">
        <v>5</v>
      </c>
      <c r="E91" s="34" t="s">
        <v>26</v>
      </c>
      <c r="F91" s="30">
        <v>249.45</v>
      </c>
      <c r="G91" s="17">
        <f>F91*I8+F91</f>
        <v>324.28499999999997</v>
      </c>
      <c r="H91" s="57">
        <f t="shared" ref="H91:H94" si="36">G91*D91</f>
        <v>1621.4249999999997</v>
      </c>
      <c r="I91" s="58"/>
    </row>
    <row r="92" spans="1:9" ht="27.75" customHeight="1" x14ac:dyDescent="0.2">
      <c r="A92" s="53">
        <v>11687</v>
      </c>
      <c r="B92" s="20" t="s">
        <v>218</v>
      </c>
      <c r="C92" s="41" t="s">
        <v>211</v>
      </c>
      <c r="D92" s="32">
        <v>2.6</v>
      </c>
      <c r="E92" s="34" t="s">
        <v>9</v>
      </c>
      <c r="F92" s="30">
        <v>1318.71</v>
      </c>
      <c r="G92" s="17">
        <f>F92*I8+F92</f>
        <v>1714.3230000000001</v>
      </c>
      <c r="H92" s="57">
        <f t="shared" si="36"/>
        <v>4457.2398000000003</v>
      </c>
      <c r="I92" s="58"/>
    </row>
    <row r="93" spans="1:9" ht="27.75" customHeight="1" x14ac:dyDescent="0.2">
      <c r="A93" s="53">
        <v>86915</v>
      </c>
      <c r="B93" s="20" t="s">
        <v>174</v>
      </c>
      <c r="C93" s="41" t="s">
        <v>214</v>
      </c>
      <c r="D93" s="32">
        <v>5</v>
      </c>
      <c r="E93" s="34" t="s">
        <v>26</v>
      </c>
      <c r="F93" s="30">
        <v>214.68</v>
      </c>
      <c r="G93" s="17">
        <f>F93*I8+F93</f>
        <v>279.084</v>
      </c>
      <c r="H93" s="57">
        <f t="shared" si="36"/>
        <v>1395.42</v>
      </c>
      <c r="I93" s="58"/>
    </row>
    <row r="94" spans="1:9" ht="27.75" customHeight="1" x14ac:dyDescent="0.2">
      <c r="A94" s="53" t="s">
        <v>215</v>
      </c>
      <c r="B94" s="20" t="s">
        <v>175</v>
      </c>
      <c r="C94" s="41" t="s">
        <v>216</v>
      </c>
      <c r="D94" s="32">
        <v>17</v>
      </c>
      <c r="E94" s="34" t="s">
        <v>26</v>
      </c>
      <c r="F94" s="30">
        <v>59.02</v>
      </c>
      <c r="G94" s="17">
        <f>F94*I8+F94</f>
        <v>76.725999999999999</v>
      </c>
      <c r="H94" s="57">
        <f t="shared" si="36"/>
        <v>1304.3420000000001</v>
      </c>
      <c r="I94" s="58"/>
    </row>
    <row r="95" spans="1:9" ht="30" customHeight="1" x14ac:dyDescent="0.2">
      <c r="A95" s="53">
        <v>86881</v>
      </c>
      <c r="B95" s="20" t="s">
        <v>176</v>
      </c>
      <c r="C95" s="41" t="s">
        <v>137</v>
      </c>
      <c r="D95" s="32">
        <v>6</v>
      </c>
      <c r="E95" s="34" t="s">
        <v>26</v>
      </c>
      <c r="F95" s="30">
        <v>351.3</v>
      </c>
      <c r="G95" s="17">
        <f>F95*I8+F95</f>
        <v>456.69</v>
      </c>
      <c r="H95" s="57">
        <f t="shared" ref="H95" si="37">G95*D95</f>
        <v>2740.14</v>
      </c>
      <c r="I95" s="58"/>
    </row>
    <row r="96" spans="1:9" ht="30" customHeight="1" x14ac:dyDescent="0.2">
      <c r="A96" s="53">
        <v>86878</v>
      </c>
      <c r="B96" s="20" t="s">
        <v>177</v>
      </c>
      <c r="C96" s="41" t="s">
        <v>136</v>
      </c>
      <c r="D96" s="32">
        <v>6</v>
      </c>
      <c r="E96" s="34" t="s">
        <v>26</v>
      </c>
      <c r="F96" s="30">
        <v>122.88</v>
      </c>
      <c r="G96" s="17">
        <f>F96*I8+F96</f>
        <v>159.744</v>
      </c>
      <c r="H96" s="57">
        <f t="shared" ref="H96" si="38">G96*D96</f>
        <v>958.46399999999994</v>
      </c>
      <c r="I96" s="58"/>
    </row>
    <row r="97" spans="1:9" ht="18" customHeight="1" x14ac:dyDescent="0.2">
      <c r="A97" s="53">
        <v>95543</v>
      </c>
      <c r="B97" s="20" t="s">
        <v>178</v>
      </c>
      <c r="C97" s="41" t="s">
        <v>103</v>
      </c>
      <c r="D97" s="32">
        <v>4</v>
      </c>
      <c r="E97" s="34" t="s">
        <v>26</v>
      </c>
      <c r="F97" s="30">
        <v>106.85</v>
      </c>
      <c r="G97" s="17">
        <f>F97*I8+F97</f>
        <v>138.905</v>
      </c>
      <c r="H97" s="57">
        <f t="shared" si="34"/>
        <v>555.62</v>
      </c>
      <c r="I97" s="58"/>
    </row>
    <row r="98" spans="1:9" ht="16.5" customHeight="1" x14ac:dyDescent="0.2">
      <c r="A98" s="53">
        <v>95544</v>
      </c>
      <c r="B98" s="20" t="s">
        <v>212</v>
      </c>
      <c r="C98" s="41" t="s">
        <v>99</v>
      </c>
      <c r="D98" s="32">
        <v>2</v>
      </c>
      <c r="E98" s="34" t="s">
        <v>26</v>
      </c>
      <c r="F98" s="30">
        <v>82.49</v>
      </c>
      <c r="G98" s="17">
        <f>F98*I8+F98</f>
        <v>107.23699999999999</v>
      </c>
      <c r="H98" s="57">
        <f t="shared" si="34"/>
        <v>214.47399999999999</v>
      </c>
      <c r="I98" s="58"/>
    </row>
    <row r="99" spans="1:9" ht="18" customHeight="1" x14ac:dyDescent="0.2">
      <c r="A99" s="53">
        <v>95545</v>
      </c>
      <c r="B99" s="20" t="s">
        <v>213</v>
      </c>
      <c r="C99" s="41" t="s">
        <v>100</v>
      </c>
      <c r="D99" s="32">
        <v>4</v>
      </c>
      <c r="E99" s="34" t="s">
        <v>26</v>
      </c>
      <c r="F99" s="30">
        <v>80.680000000000007</v>
      </c>
      <c r="G99" s="17">
        <f>F99*I8+F99</f>
        <v>104.88400000000001</v>
      </c>
      <c r="H99" s="57">
        <f t="shared" si="34"/>
        <v>419.53600000000006</v>
      </c>
      <c r="I99" s="58"/>
    </row>
    <row r="100" spans="1:9" ht="18" customHeight="1" x14ac:dyDescent="0.2">
      <c r="A100" s="53">
        <v>377</v>
      </c>
      <c r="B100" s="20" t="s">
        <v>219</v>
      </c>
      <c r="C100" s="41" t="s">
        <v>101</v>
      </c>
      <c r="D100" s="32">
        <v>2</v>
      </c>
      <c r="E100" s="34" t="s">
        <v>26</v>
      </c>
      <c r="F100" s="30">
        <v>37.28</v>
      </c>
      <c r="G100" s="17">
        <f>F100*I8+F100</f>
        <v>48.463999999999999</v>
      </c>
      <c r="H100" s="57">
        <f t="shared" ref="H100" si="39">G100*D100</f>
        <v>96.927999999999997</v>
      </c>
      <c r="I100" s="58"/>
    </row>
    <row r="101" spans="1:9" ht="33" customHeight="1" x14ac:dyDescent="0.2">
      <c r="A101" s="54">
        <v>36204</v>
      </c>
      <c r="B101" s="20" t="s">
        <v>220</v>
      </c>
      <c r="C101" s="41" t="s">
        <v>185</v>
      </c>
      <c r="D101" s="32">
        <v>4</v>
      </c>
      <c r="E101" s="34" t="s">
        <v>26</v>
      </c>
      <c r="F101" s="30">
        <v>225.3</v>
      </c>
      <c r="G101" s="17">
        <f>F101*I8+F101</f>
        <v>292.89</v>
      </c>
      <c r="H101" s="57">
        <f t="shared" si="34"/>
        <v>1171.56</v>
      </c>
      <c r="I101" s="58"/>
    </row>
    <row r="102" spans="1:9" ht="18.75" customHeight="1" x14ac:dyDescent="0.2">
      <c r="A102" s="42"/>
      <c r="B102" s="13" t="s">
        <v>179</v>
      </c>
      <c r="C102" s="33" t="s">
        <v>167</v>
      </c>
      <c r="D102" s="14"/>
      <c r="E102" s="35"/>
      <c r="F102" s="12"/>
      <c r="G102" s="12"/>
      <c r="H102" s="59">
        <f>SUM(H103:H109)</f>
        <v>22045.906999999999</v>
      </c>
      <c r="I102" s="60"/>
    </row>
    <row r="103" spans="1:9" ht="41.25" customHeight="1" x14ac:dyDescent="0.2">
      <c r="A103" s="53">
        <v>103322</v>
      </c>
      <c r="B103" s="20" t="s">
        <v>180</v>
      </c>
      <c r="C103" s="41" t="s">
        <v>187</v>
      </c>
      <c r="D103" s="32">
        <v>1.2</v>
      </c>
      <c r="E103" s="34" t="s">
        <v>10</v>
      </c>
      <c r="F103" s="30">
        <v>56.44</v>
      </c>
      <c r="G103" s="17">
        <f>F103*I8+F103</f>
        <v>73.372</v>
      </c>
      <c r="H103" s="57">
        <f t="shared" ref="H103:H105" si="40">G103*D103</f>
        <v>88.046399999999991</v>
      </c>
      <c r="I103" s="58"/>
    </row>
    <row r="104" spans="1:9" ht="37.5" customHeight="1" x14ac:dyDescent="0.2">
      <c r="A104" s="53">
        <v>101964</v>
      </c>
      <c r="B104" s="20" t="s">
        <v>181</v>
      </c>
      <c r="C104" s="41" t="s">
        <v>188</v>
      </c>
      <c r="D104" s="32">
        <v>0.72</v>
      </c>
      <c r="E104" s="34" t="s">
        <v>10</v>
      </c>
      <c r="F104" s="30">
        <v>160.15</v>
      </c>
      <c r="G104" s="17">
        <f>F104*I8+F104</f>
        <v>208.19499999999999</v>
      </c>
      <c r="H104" s="57">
        <f t="shared" si="40"/>
        <v>149.90039999999999</v>
      </c>
      <c r="I104" s="58"/>
    </row>
    <row r="105" spans="1:9" ht="50.25" customHeight="1" x14ac:dyDescent="0.2">
      <c r="A105" s="55">
        <v>87530</v>
      </c>
      <c r="B105" s="16" t="s">
        <v>182</v>
      </c>
      <c r="C105" s="41" t="s">
        <v>189</v>
      </c>
      <c r="D105" s="32">
        <v>4.4000000000000004</v>
      </c>
      <c r="E105" s="32" t="s">
        <v>10</v>
      </c>
      <c r="F105" s="17">
        <v>39.1</v>
      </c>
      <c r="G105" s="17">
        <f>F105*I8+F105</f>
        <v>50.83</v>
      </c>
      <c r="H105" s="57">
        <f t="shared" si="40"/>
        <v>223.65200000000002</v>
      </c>
      <c r="I105" s="58"/>
    </row>
    <row r="106" spans="1:9" ht="39.75" customHeight="1" x14ac:dyDescent="0.2">
      <c r="A106" s="50">
        <v>94807</v>
      </c>
      <c r="B106" s="16" t="s">
        <v>183</v>
      </c>
      <c r="C106" s="41" t="s">
        <v>190</v>
      </c>
      <c r="D106" s="32">
        <v>1</v>
      </c>
      <c r="E106" s="32" t="s">
        <v>10</v>
      </c>
      <c r="F106" s="17">
        <v>602.9</v>
      </c>
      <c r="G106" s="17">
        <f>F106*I8+F106</f>
        <v>783.77</v>
      </c>
      <c r="H106" s="57">
        <f t="shared" ref="H106" si="41">G106*D106</f>
        <v>783.77</v>
      </c>
      <c r="I106" s="58"/>
    </row>
    <row r="107" spans="1:9" ht="30" customHeight="1" x14ac:dyDescent="0.2">
      <c r="A107" s="50">
        <v>91304</v>
      </c>
      <c r="B107" s="16" t="s">
        <v>184</v>
      </c>
      <c r="C107" s="41" t="s">
        <v>191</v>
      </c>
      <c r="D107" s="32">
        <v>1</v>
      </c>
      <c r="E107" s="32" t="s">
        <v>26</v>
      </c>
      <c r="F107" s="30">
        <v>111.51</v>
      </c>
      <c r="G107" s="17">
        <f>F107*I8+F107</f>
        <v>144.96300000000002</v>
      </c>
      <c r="H107" s="57">
        <f t="shared" ref="H107:H108" si="42">G107*D107</f>
        <v>144.96300000000002</v>
      </c>
      <c r="I107" s="58"/>
    </row>
    <row r="108" spans="1:9" ht="36.75" customHeight="1" x14ac:dyDescent="0.2">
      <c r="A108" s="42">
        <v>94994</v>
      </c>
      <c r="B108" s="19" t="s">
        <v>192</v>
      </c>
      <c r="C108" s="41" t="s">
        <v>186</v>
      </c>
      <c r="D108" s="32">
        <v>147.19999999999999</v>
      </c>
      <c r="E108" s="34" t="s">
        <v>10</v>
      </c>
      <c r="F108" s="17">
        <v>98.57</v>
      </c>
      <c r="G108" s="17">
        <f>F108*I8+F108</f>
        <v>128.14099999999999</v>
      </c>
      <c r="H108" s="57">
        <f t="shared" si="42"/>
        <v>18862.355199999998</v>
      </c>
      <c r="I108" s="58"/>
    </row>
    <row r="109" spans="1:9" ht="27.75" customHeight="1" x14ac:dyDescent="0.2">
      <c r="A109" s="53">
        <v>38181</v>
      </c>
      <c r="B109" s="20" t="s">
        <v>193</v>
      </c>
      <c r="C109" s="41" t="s">
        <v>198</v>
      </c>
      <c r="D109" s="32">
        <v>6</v>
      </c>
      <c r="E109" s="34" t="s">
        <v>10</v>
      </c>
      <c r="F109" s="30">
        <v>229.9</v>
      </c>
      <c r="G109" s="17">
        <f>F109*I8+F109</f>
        <v>298.87</v>
      </c>
      <c r="H109" s="57">
        <f t="shared" ref="H109" si="43">G109*D109</f>
        <v>1793.22</v>
      </c>
      <c r="I109" s="58"/>
    </row>
    <row r="110" spans="1:9" ht="21.75" customHeight="1" x14ac:dyDescent="0.2">
      <c r="A110" s="21"/>
      <c r="B110" s="18"/>
      <c r="C110" s="22" t="s">
        <v>8</v>
      </c>
      <c r="D110" s="21"/>
      <c r="E110" s="23"/>
      <c r="F110" s="24"/>
      <c r="G110" s="24"/>
      <c r="H110" s="59">
        <f>SUM(H10,H25,H40,H45,H49,H54,H63,H75,H86,H102)+0.02</f>
        <v>183179.85436999999</v>
      </c>
      <c r="I110" s="60"/>
    </row>
    <row r="111" spans="1:9" x14ac:dyDescent="0.2">
      <c r="A111" s="25"/>
      <c r="B111" s="25"/>
      <c r="C111" s="5" t="s">
        <v>228</v>
      </c>
      <c r="D111" s="25"/>
      <c r="E111" s="25"/>
      <c r="F111" s="25"/>
      <c r="G111" s="25"/>
      <c r="H111" s="25"/>
      <c r="I111" s="25"/>
    </row>
    <row r="112" spans="1:9" x14ac:dyDescent="0.2">
      <c r="A112" s="25"/>
      <c r="B112" s="25"/>
      <c r="C112" s="5"/>
      <c r="D112" s="25"/>
      <c r="E112" s="25"/>
      <c r="F112" s="25"/>
      <c r="G112" s="25"/>
      <c r="H112" s="25"/>
      <c r="I112" s="25"/>
    </row>
    <row r="113" spans="1:11" x14ac:dyDescent="0.2">
      <c r="A113" s="25"/>
      <c r="B113" s="25"/>
      <c r="C113" s="25"/>
      <c r="D113" s="25"/>
      <c r="E113" s="25"/>
      <c r="F113" s="25"/>
      <c r="G113" s="25"/>
      <c r="H113" s="25"/>
      <c r="I113" s="25"/>
    </row>
    <row r="114" spans="1:11" x14ac:dyDescent="0.2">
      <c r="A114" s="25"/>
      <c r="B114" s="25"/>
      <c r="C114" s="15" t="s">
        <v>23</v>
      </c>
      <c r="D114" s="15" t="s">
        <v>54</v>
      </c>
      <c r="E114" s="15"/>
      <c r="F114" s="15"/>
      <c r="G114" s="5"/>
      <c r="H114" s="5"/>
      <c r="I114" s="25"/>
      <c r="J114" s="3"/>
      <c r="K114" s="3"/>
    </row>
    <row r="115" spans="1:11" x14ac:dyDescent="0.2">
      <c r="A115" s="25"/>
      <c r="B115" s="25"/>
      <c r="C115" s="5" t="s">
        <v>4</v>
      </c>
      <c r="D115" s="5" t="s">
        <v>55</v>
      </c>
      <c r="E115" s="5"/>
      <c r="F115" s="5"/>
      <c r="G115" s="5"/>
      <c r="H115" s="5"/>
      <c r="I115" s="25"/>
    </row>
    <row r="116" spans="1:11" x14ac:dyDescent="0.2">
      <c r="H116" s="69"/>
      <c r="I116" s="69"/>
    </row>
    <row r="120" spans="1:11" x14ac:dyDescent="0.2">
      <c r="C120" s="2"/>
      <c r="G120" s="65"/>
      <c r="H120" s="66"/>
    </row>
    <row r="121" spans="1:11" x14ac:dyDescent="0.2">
      <c r="C121" s="1"/>
      <c r="G121" s="61"/>
      <c r="H121" s="61"/>
    </row>
    <row r="122" spans="1:11" x14ac:dyDescent="0.2">
      <c r="C122" s="1"/>
      <c r="G122" s="61"/>
      <c r="H122" s="61"/>
    </row>
    <row r="123" spans="1:11" x14ac:dyDescent="0.2">
      <c r="G123" s="61"/>
      <c r="H123" s="61"/>
    </row>
  </sheetData>
  <mergeCells count="108">
    <mergeCell ref="H43:I43"/>
    <mergeCell ref="H15:I15"/>
    <mergeCell ref="H41:I41"/>
    <mergeCell ref="H39:I39"/>
    <mergeCell ref="H32:I32"/>
    <mergeCell ref="H34:I34"/>
    <mergeCell ref="H35:I35"/>
    <mergeCell ref="H36:I36"/>
    <mergeCell ref="H37:I37"/>
    <mergeCell ref="H38:I38"/>
    <mergeCell ref="H23:I23"/>
    <mergeCell ref="H17:I17"/>
    <mergeCell ref="H19:I19"/>
    <mergeCell ref="H18:I18"/>
    <mergeCell ref="H29:I29"/>
    <mergeCell ref="H30:I30"/>
    <mergeCell ref="H33:I33"/>
    <mergeCell ref="H40:I40"/>
    <mergeCell ref="H22:I22"/>
    <mergeCell ref="H31:I31"/>
    <mergeCell ref="H27:I27"/>
    <mergeCell ref="H28:I28"/>
    <mergeCell ref="H24:I24"/>
    <mergeCell ref="H86:I86"/>
    <mergeCell ref="H87:I87"/>
    <mergeCell ref="H88:I88"/>
    <mergeCell ref="H91:I91"/>
    <mergeCell ref="H14:I14"/>
    <mergeCell ref="H13:I13"/>
    <mergeCell ref="A3:I3"/>
    <mergeCell ref="G120:H120"/>
    <mergeCell ref="H9:I9"/>
    <mergeCell ref="H10:I10"/>
    <mergeCell ref="H116:I116"/>
    <mergeCell ref="H79:I79"/>
    <mergeCell ref="H75:I75"/>
    <mergeCell ref="H69:I69"/>
    <mergeCell ref="H16:I16"/>
    <mergeCell ref="H53:I53"/>
    <mergeCell ref="H11:I11"/>
    <mergeCell ref="H110:I110"/>
    <mergeCell ref="H104:I104"/>
    <mergeCell ref="H42:I42"/>
    <mergeCell ref="H44:I44"/>
    <mergeCell ref="H20:I20"/>
    <mergeCell ref="H25:I25"/>
    <mergeCell ref="H26:I26"/>
    <mergeCell ref="H92:I92"/>
    <mergeCell ref="H96:I96"/>
    <mergeCell ref="H93:I93"/>
    <mergeCell ref="H94:I94"/>
    <mergeCell ref="G122:H122"/>
    <mergeCell ref="G123:H123"/>
    <mergeCell ref="H47:I47"/>
    <mergeCell ref="H49:I49"/>
    <mergeCell ref="H61:I61"/>
    <mergeCell ref="H57:I57"/>
    <mergeCell ref="H62:I62"/>
    <mergeCell ref="H54:I54"/>
    <mergeCell ref="H68:I68"/>
    <mergeCell ref="H66:I66"/>
    <mergeCell ref="H63:I63"/>
    <mergeCell ref="H59:I59"/>
    <mergeCell ref="H80:I80"/>
    <mergeCell ref="H102:I102"/>
    <mergeCell ref="H103:I103"/>
    <mergeCell ref="H52:I52"/>
    <mergeCell ref="H85:I85"/>
    <mergeCell ref="G121:H121"/>
    <mergeCell ref="H101:I101"/>
    <mergeCell ref="H98:I98"/>
    <mergeCell ref="H46:I46"/>
    <mergeCell ref="H50:I50"/>
    <mergeCell ref="H55:I55"/>
    <mergeCell ref="H48:I48"/>
    <mergeCell ref="H51:I51"/>
    <mergeCell ref="H78:I78"/>
    <mergeCell ref="H73:I73"/>
    <mergeCell ref="H82:I82"/>
    <mergeCell ref="H74:I74"/>
    <mergeCell ref="H81:I81"/>
    <mergeCell ref="H58:I58"/>
    <mergeCell ref="H60:I60"/>
    <mergeCell ref="H56:I56"/>
    <mergeCell ref="H12:I12"/>
    <mergeCell ref="H21:I21"/>
    <mergeCell ref="H109:I109"/>
    <mergeCell ref="H84:I84"/>
    <mergeCell ref="H76:I76"/>
    <mergeCell ref="H107:I107"/>
    <mergeCell ref="H108:I108"/>
    <mergeCell ref="H64:I64"/>
    <mergeCell ref="H67:I67"/>
    <mergeCell ref="H70:I70"/>
    <mergeCell ref="H71:I71"/>
    <mergeCell ref="H72:I72"/>
    <mergeCell ref="H65:I65"/>
    <mergeCell ref="H83:I83"/>
    <mergeCell ref="H77:I77"/>
    <mergeCell ref="H105:I105"/>
    <mergeCell ref="H97:I97"/>
    <mergeCell ref="H90:I90"/>
    <mergeCell ref="H99:I99"/>
    <mergeCell ref="H89:I89"/>
    <mergeCell ref="H95:I95"/>
    <mergeCell ref="H106:I106"/>
    <mergeCell ref="H100:I100"/>
    <mergeCell ref="H45:I45"/>
  </mergeCells>
  <printOptions horizontalCentered="1"/>
  <pageMargins left="0.70866141732283472" right="0.70866141732283472" top="1.299212598425197" bottom="0.74803149606299213" header="0.31496062992125984" footer="0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Juarez</cp:lastModifiedBy>
  <cp:lastPrinted>2023-07-14T11:46:56Z</cp:lastPrinted>
  <dcterms:created xsi:type="dcterms:W3CDTF">2019-07-18T19:54:16Z</dcterms:created>
  <dcterms:modified xsi:type="dcterms:W3CDTF">2023-07-14T11:47:49Z</dcterms:modified>
</cp:coreProperties>
</file>